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WD-HLFX-SKILLS&amp;LEARNING\Pra\1-Research and Analysis\Products-Communications\LMI Website\Pages\2023 Updates\Unemployment\"/>
    </mc:Choice>
  </mc:AlternateContent>
  <xr:revisionPtr revIDLastSave="0" documentId="13_ncr:1_{F841499B-4BE5-4148-BEDE-C67E18A2D7B7}" xr6:coauthVersionLast="47" xr6:coauthVersionMax="47" xr10:uidLastSave="{00000000-0000-0000-0000-000000000000}"/>
  <bookViews>
    <workbookView xWindow="-120" yWindow="-120" windowWidth="20730" windowHeight="11160" xr2:uid="{53F68821-BBCB-4F3A-80F7-407018764D1E}"/>
  </bookViews>
  <sheets>
    <sheet name="Image2-AgeGroups" sheetId="2" r:id="rId1"/>
    <sheet name="Image3-ChangeinLF" sheetId="3" r:id="rId2"/>
    <sheet name="Image4-LocationStudy" sheetId="4" r:id="rId3"/>
    <sheet name="Image5-EI" sheetId="5" r:id="rId4"/>
  </sheets>
  <externalReferences>
    <externalReference r:id="rId5"/>
    <externalReference r:id="rId6"/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C28" i="2"/>
  <c r="B28" i="2"/>
  <c r="D27" i="2"/>
  <c r="C27" i="2"/>
  <c r="B27" i="2"/>
  <c r="E22" i="2"/>
  <c r="E21" i="2"/>
  <c r="D2" i="2"/>
  <c r="K22" i="3"/>
  <c r="J22" i="3"/>
  <c r="F22" i="3"/>
  <c r="E22" i="3"/>
  <c r="K21" i="3"/>
  <c r="J21" i="3"/>
  <c r="F21" i="3"/>
  <c r="E21" i="3"/>
  <c r="K20" i="3"/>
  <c r="J20" i="3"/>
  <c r="F20" i="3"/>
  <c r="E20" i="3"/>
  <c r="G50" i="5"/>
  <c r="F50" i="5"/>
  <c r="E50" i="5" s="1"/>
  <c r="F49" i="5"/>
  <c r="G49" i="5" s="1"/>
  <c r="E49" i="5"/>
  <c r="F48" i="5"/>
  <c r="G48" i="5" s="1"/>
  <c r="E48" i="5"/>
  <c r="F47" i="5"/>
  <c r="G47" i="5" s="1"/>
  <c r="E47" i="5"/>
  <c r="F46" i="5"/>
  <c r="G46" i="5" s="1"/>
  <c r="F45" i="5"/>
  <c r="E45" i="5" s="1"/>
  <c r="F44" i="5"/>
  <c r="G44" i="5" s="1"/>
  <c r="E44" i="5"/>
  <c r="G43" i="5"/>
  <c r="F43" i="5"/>
  <c r="E43" i="5"/>
  <c r="G42" i="5"/>
  <c r="F42" i="5"/>
  <c r="E42" i="5" s="1"/>
  <c r="F41" i="5"/>
  <c r="G41" i="5" s="1"/>
  <c r="E41" i="5"/>
  <c r="F40" i="5"/>
  <c r="G40" i="5" s="1"/>
  <c r="E40" i="5"/>
  <c r="G39" i="5"/>
  <c r="F39" i="5"/>
  <c r="E39" i="5"/>
  <c r="F38" i="5"/>
  <c r="G38" i="5" s="1"/>
  <c r="F37" i="5"/>
  <c r="E37" i="5" s="1"/>
  <c r="F36" i="5"/>
  <c r="G36" i="5" s="1"/>
  <c r="E36" i="5"/>
  <c r="G35" i="5"/>
  <c r="F35" i="5"/>
  <c r="E35" i="5"/>
  <c r="G34" i="5"/>
  <c r="F34" i="5"/>
  <c r="E34" i="5" s="1"/>
  <c r="F33" i="5"/>
  <c r="G33" i="5" s="1"/>
  <c r="E33" i="5"/>
  <c r="F32" i="5"/>
  <c r="G32" i="5" s="1"/>
  <c r="E32" i="5"/>
  <c r="G31" i="5"/>
  <c r="F31" i="5"/>
  <c r="E31" i="5"/>
  <c r="F30" i="5"/>
  <c r="G30" i="5" s="1"/>
  <c r="F29" i="5"/>
  <c r="E29" i="5" s="1"/>
  <c r="F28" i="5"/>
  <c r="G28" i="5" s="1"/>
  <c r="E28" i="5"/>
  <c r="G27" i="5"/>
  <c r="F27" i="5"/>
  <c r="E27" i="5"/>
  <c r="G26" i="5"/>
  <c r="F26" i="5"/>
  <c r="E26" i="5" s="1"/>
  <c r="F25" i="5"/>
  <c r="G25" i="5" s="1"/>
  <c r="E25" i="5"/>
  <c r="F24" i="5"/>
  <c r="G24" i="5" s="1"/>
  <c r="E24" i="5"/>
  <c r="G23" i="5"/>
  <c r="F23" i="5"/>
  <c r="E23" i="5"/>
  <c r="F22" i="5"/>
  <c r="G22" i="5" s="1"/>
  <c r="F21" i="5"/>
  <c r="E21" i="5" s="1"/>
  <c r="F20" i="5"/>
  <c r="G20" i="5" s="1"/>
  <c r="E20" i="5"/>
  <c r="G19" i="5"/>
  <c r="F19" i="5"/>
  <c r="E19" i="5"/>
  <c r="G18" i="5"/>
  <c r="F18" i="5"/>
  <c r="E18" i="5" s="1"/>
  <c r="F17" i="5"/>
  <c r="G17" i="5" s="1"/>
  <c r="E17" i="5"/>
  <c r="F16" i="5"/>
  <c r="G16" i="5" s="1"/>
  <c r="E16" i="5"/>
  <c r="G15" i="5"/>
  <c r="F15" i="5"/>
  <c r="E15" i="5"/>
  <c r="F14" i="5"/>
  <c r="G14" i="5" s="1"/>
  <c r="F13" i="5"/>
  <c r="E13" i="5" s="1"/>
  <c r="F12" i="5"/>
  <c r="G12" i="5" s="1"/>
  <c r="E12" i="5"/>
  <c r="G11" i="5"/>
  <c r="F11" i="5"/>
  <c r="E11" i="5"/>
  <c r="G10" i="5"/>
  <c r="F10" i="5"/>
  <c r="E10" i="5" s="1"/>
  <c r="F9" i="5"/>
  <c r="G9" i="5" s="1"/>
  <c r="E9" i="5"/>
  <c r="F8" i="5"/>
  <c r="G8" i="5" s="1"/>
  <c r="E8" i="5"/>
  <c r="G7" i="5"/>
  <c r="F7" i="5"/>
  <c r="E7" i="5"/>
  <c r="F6" i="5"/>
  <c r="G6" i="5" s="1"/>
  <c r="F5" i="5"/>
  <c r="E5" i="5" s="1"/>
  <c r="G5" i="5" l="1"/>
  <c r="G13" i="5"/>
  <c r="G21" i="5"/>
  <c r="G29" i="5"/>
  <c r="G37" i="5"/>
  <c r="G45" i="5"/>
  <c r="E6" i="5"/>
  <c r="E14" i="5"/>
  <c r="E22" i="5"/>
  <c r="E30" i="5"/>
  <c r="E38" i="5"/>
  <c r="E46" i="5"/>
</calcChain>
</file>

<file path=xl/sharedStrings.xml><?xml version="1.0" encoding="utf-8"?>
<sst xmlns="http://schemas.openxmlformats.org/spreadsheetml/2006/main" count="84" uniqueCount="54">
  <si>
    <t xml:space="preserve">Employment insurance beneficiaries (regular benefits) by province and territory, monthly, seasonally adjusted </t>
  </si>
  <si>
    <r>
      <rPr>
        <b/>
        <sz val="11"/>
        <color theme="1"/>
        <rFont val="Calibri"/>
        <family val="2"/>
        <scheme val="minor"/>
      </rPr>
      <t>Table:</t>
    </r>
    <r>
      <rPr>
        <sz val="11"/>
        <color theme="1"/>
        <rFont val="Calibri"/>
        <family val="2"/>
        <scheme val="minor"/>
      </rPr>
      <t xml:space="preserve"> 14-10-0011-01 (formerly CANSIM 276-0022)</t>
    </r>
  </si>
  <si>
    <t>Beneficiary detail</t>
  </si>
  <si>
    <t xml:space="preserve">Regular benefits </t>
  </si>
  <si>
    <t>Persons</t>
  </si>
  <si>
    <t>Min</t>
  </si>
  <si>
    <t>Unemployed</t>
  </si>
  <si>
    <t>No benefits</t>
  </si>
  <si>
    <t>Labour force characteristics by sex and detailed age group, annual 1 2 3</t>
  </si>
  <si>
    <t>Table: 14-10-0327-01</t>
  </si>
  <si>
    <t>LF C</t>
  </si>
  <si>
    <t xml:space="preserve">Labour force </t>
  </si>
  <si>
    <t xml:space="preserve">Unemployment </t>
  </si>
  <si>
    <t>Sex</t>
  </si>
  <si>
    <t>Age group</t>
  </si>
  <si>
    <t>Both sexes</t>
  </si>
  <si>
    <t>15+</t>
  </si>
  <si>
    <t>15-24</t>
  </si>
  <si>
    <t>25-54</t>
  </si>
  <si>
    <t>55+</t>
  </si>
  <si>
    <t>Males</t>
  </si>
  <si>
    <t>Females</t>
  </si>
  <si>
    <t>LF</t>
  </si>
  <si>
    <t>2022 Over</t>
  </si>
  <si>
    <t>Unemployment</t>
  </si>
  <si>
    <t>2021 Change</t>
  </si>
  <si>
    <t>%</t>
  </si>
  <si>
    <t>Labour force status by major field of study, highest level of education, location of study compared with location of residence, age and gender</t>
  </si>
  <si>
    <r>
      <rPr>
        <b/>
        <sz val="11"/>
        <color theme="1"/>
        <rFont val="Calibri"/>
        <family val="2"/>
        <scheme val="minor"/>
      </rPr>
      <t>Table:</t>
    </r>
    <r>
      <rPr>
        <sz val="11"/>
        <color theme="1"/>
        <rFont val="Calibri"/>
        <family val="2"/>
        <scheme val="minor"/>
      </rPr>
      <t xml:space="preserve"> 98-10-0445-01</t>
    </r>
  </si>
  <si>
    <t>NS, Unemployment Rate</t>
  </si>
  <si>
    <t>All PSE</t>
  </si>
  <si>
    <t>In province PSE</t>
  </si>
  <si>
    <t>Out of province PSE</t>
  </si>
  <si>
    <t>Postsecondary Overall</t>
  </si>
  <si>
    <t>Postsecondary certificate or diploma below bachelor level</t>
  </si>
  <si>
    <t>Non Certified Trade</t>
  </si>
  <si>
    <t>Certified Apprentice</t>
  </si>
  <si>
    <t>Bachelor's degree</t>
  </si>
  <si>
    <t>University - above bachelor level</t>
  </si>
  <si>
    <t>Degree in medicine, dentistry, veterinary medicine or optometry</t>
  </si>
  <si>
    <t>Master's degree</t>
  </si>
  <si>
    <t xml:space="preserve">Earned doctorate 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</si>
  <si>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</si>
  <si>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</si>
  <si>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</si>
  <si>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</si>
  <si>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</si>
  <si>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</si>
  <si>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</si>
  <si>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</si>
  <si>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</si>
  <si>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</si>
  <si>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</si>
  <si>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Unemployment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</si>
</sst>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left"/>
    </xf>
    <xf numFmtId="17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200" b="1">
                <a:solidFill>
                  <a:sysClr val="windowText" lastClr="000000"/>
                </a:solidFill>
              </a:rPr>
              <a:t>Unemployment</a:t>
            </a:r>
            <a:r>
              <a:rPr lang="en-CA" sz="1200" b="1" baseline="0">
                <a:solidFill>
                  <a:sysClr val="windowText" lastClr="000000"/>
                </a:solidFill>
              </a:rPr>
              <a:t> Rate (%) by Age Group, 2021 and 2022, Nova Scotia</a:t>
            </a:r>
            <a:endParaRPr lang="en-CA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082692524292721E-2"/>
          <c:y val="0.16913516245251953"/>
          <c:w val="0.93102734939197684"/>
          <c:h val="0.74451039773874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'[1]2'!$B$1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'[1]2'!$A$2:$A$13</c:f>
              <c:strCache>
                <c:ptCount val="12"/>
                <c:pt idx="0">
                  <c:v>15+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65+</c:v>
                </c:pt>
              </c:strCache>
            </c:strRef>
          </c:cat>
          <c:val>
            <c:numRef>
              <c:f>'[1]2'!$B$2:$B$13</c:f>
              <c:numCache>
                <c:formatCode>General</c:formatCode>
                <c:ptCount val="12"/>
                <c:pt idx="0">
                  <c:v>8.6</c:v>
                </c:pt>
                <c:pt idx="1">
                  <c:v>19.5</c:v>
                </c:pt>
                <c:pt idx="2">
                  <c:v>11.6</c:v>
                </c:pt>
                <c:pt idx="3">
                  <c:v>8.9</c:v>
                </c:pt>
                <c:pt idx="4">
                  <c:v>8.6999999999999993</c:v>
                </c:pt>
                <c:pt idx="5">
                  <c:v>6.8</c:v>
                </c:pt>
                <c:pt idx="6">
                  <c:v>6</c:v>
                </c:pt>
                <c:pt idx="7">
                  <c:v>6.5</c:v>
                </c:pt>
                <c:pt idx="8">
                  <c:v>5.4</c:v>
                </c:pt>
                <c:pt idx="9">
                  <c:v>7.5</c:v>
                </c:pt>
                <c:pt idx="10">
                  <c:v>11</c:v>
                </c:pt>
                <c:pt idx="11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4-4DA8-ADE0-B7A3BACA430E}"/>
            </c:ext>
          </c:extLst>
        </c:ser>
        <c:ser>
          <c:idx val="1"/>
          <c:order val="1"/>
          <c:tx>
            <c:strRef>
              <c:f>'[1]2'!$C$1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'[1]2'!$A$2:$A$13</c:f>
              <c:strCache>
                <c:ptCount val="12"/>
                <c:pt idx="0">
                  <c:v>15+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65+</c:v>
                </c:pt>
              </c:strCache>
            </c:strRef>
          </c:cat>
          <c:val>
            <c:numRef>
              <c:f>'[1]2'!$C$2:$C$13</c:f>
              <c:numCache>
                <c:formatCode>General</c:formatCode>
                <c:ptCount val="12"/>
                <c:pt idx="0">
                  <c:v>6.5</c:v>
                </c:pt>
                <c:pt idx="1">
                  <c:v>15.7</c:v>
                </c:pt>
                <c:pt idx="2">
                  <c:v>9.3000000000000007</c:v>
                </c:pt>
                <c:pt idx="3">
                  <c:v>6.5</c:v>
                </c:pt>
                <c:pt idx="4">
                  <c:v>6.1</c:v>
                </c:pt>
                <c:pt idx="5">
                  <c:v>4.9000000000000004</c:v>
                </c:pt>
                <c:pt idx="6">
                  <c:v>4.5999999999999996</c:v>
                </c:pt>
                <c:pt idx="7">
                  <c:v>4.0999999999999996</c:v>
                </c:pt>
                <c:pt idx="8">
                  <c:v>5</c:v>
                </c:pt>
                <c:pt idx="9">
                  <c:v>6.1</c:v>
                </c:pt>
                <c:pt idx="10">
                  <c:v>7.5</c:v>
                </c:pt>
                <c:pt idx="11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4-4DA8-ADE0-B7A3BACA43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69652463"/>
        <c:axId val="1582114399"/>
      </c:barChart>
      <c:lineChart>
        <c:grouping val="standard"/>
        <c:varyColors val="0"/>
        <c:ser>
          <c:idx val="2"/>
          <c:order val="2"/>
          <c:tx>
            <c:strRef>
              <c:f>'[1]2'!$D$1</c:f>
              <c:strCache>
                <c:ptCount val="1"/>
                <c:pt idx="0">
                  <c:v>15-24</c:v>
                </c:pt>
              </c:strCache>
            </c:strRef>
          </c:tx>
          <c:spPr>
            <a:ln w="2857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'[1]2'!$A$2:$A$13</c:f>
              <c:strCache>
                <c:ptCount val="12"/>
                <c:pt idx="0">
                  <c:v>15+</c:v>
                </c:pt>
                <c:pt idx="1">
                  <c:v>15-19</c:v>
                </c:pt>
                <c:pt idx="2">
                  <c:v>20-24</c:v>
                </c:pt>
                <c:pt idx="3">
                  <c:v>25-29</c:v>
                </c:pt>
                <c:pt idx="4">
                  <c:v>30-34</c:v>
                </c:pt>
                <c:pt idx="5">
                  <c:v>35-39</c:v>
                </c:pt>
                <c:pt idx="6">
                  <c:v>40-44</c:v>
                </c:pt>
                <c:pt idx="7">
                  <c:v>45-49</c:v>
                </c:pt>
                <c:pt idx="8">
                  <c:v>50-54</c:v>
                </c:pt>
                <c:pt idx="9">
                  <c:v>55-59</c:v>
                </c:pt>
                <c:pt idx="10">
                  <c:v>60-64</c:v>
                </c:pt>
                <c:pt idx="11">
                  <c:v>65+</c:v>
                </c:pt>
              </c:strCache>
            </c:strRef>
          </c:cat>
          <c:val>
            <c:numRef>
              <c:f>'[1]2'!$D$2:$D$13</c:f>
              <c:numCache>
                <c:formatCode>General</c:formatCode>
                <c:ptCount val="12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  <c:pt idx="10">
                  <c:v>12.5</c:v>
                </c:pt>
                <c:pt idx="11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4-4DA8-ADE0-B7A3BACA43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9652463"/>
        <c:axId val="1582114399"/>
      </c:lineChart>
      <c:catAx>
        <c:axId val="1469652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114399"/>
        <c:crosses val="autoZero"/>
        <c:auto val="1"/>
        <c:lblAlgn val="ctr"/>
        <c:lblOffset val="100"/>
        <c:noMultiLvlLbl val="0"/>
      </c:catAx>
      <c:valAx>
        <c:axId val="1582114399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9652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726816692292173"/>
          <c:y val="0.18806818181818186"/>
          <c:w val="0.32165680473372782"/>
          <c:h val="7.72774076317383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Youth, Core Working Age and Older Workers - Change in labour Force and Unemployment from 2021 to 2022, Nova Scotia</a:t>
            </a:r>
          </a:p>
          <a:p>
            <a:pPr algn="l">
              <a:defRPr/>
            </a:pPr>
            <a:endParaRPr lang="en-CA"/>
          </a:p>
        </c:rich>
      </c:tx>
      <c:layout>
        <c:manualLayout>
          <c:xMode val="edge"/>
          <c:yMode val="edge"/>
          <c:x val="2.0411821028240434E-2"/>
          <c:y val="9.13641599884258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87876165908701"/>
          <c:y val="0.20344625713902531"/>
          <c:w val="0.86364107611548557"/>
          <c:h val="0.7150429821896862"/>
        </c:manualLayout>
      </c:layout>
      <c:barChart>
        <c:barDir val="col"/>
        <c:grouping val="clustered"/>
        <c:varyColors val="0"/>
        <c:ser>
          <c:idx val="0"/>
          <c:order val="0"/>
          <c:tx>
            <c:v>Change in Labour Force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'[2]WorkBook (2)'!$B$20:$B$22</c:f>
              <c:strCache>
                <c:ptCount val="3"/>
                <c:pt idx="0">
                  <c:v>15-24</c:v>
                </c:pt>
                <c:pt idx="1">
                  <c:v>25-54</c:v>
                </c:pt>
                <c:pt idx="2">
                  <c:v>55+</c:v>
                </c:pt>
              </c:strCache>
            </c:strRef>
          </c:cat>
          <c:val>
            <c:numRef>
              <c:f>'[2]WorkBook (2)'!$E$20:$E$22</c:f>
              <c:numCache>
                <c:formatCode>General</c:formatCode>
                <c:ptCount val="3"/>
                <c:pt idx="0">
                  <c:v>299.99999999999716</c:v>
                </c:pt>
                <c:pt idx="1">
                  <c:v>5399.9999999999773</c:v>
                </c:pt>
                <c:pt idx="2">
                  <c:v>1099.9999999999943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8-48C3-9585-BAAC100D69D0}"/>
            </c:ext>
          </c:extLst>
        </c:ser>
        <c:ser>
          <c:idx val="1"/>
          <c:order val="1"/>
          <c:tx>
            <c:v>Change in Unemployment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'[2]WorkBook (2)'!$B$20:$B$22</c:f>
              <c:strCache>
                <c:ptCount val="3"/>
                <c:pt idx="0">
                  <c:v>15-24</c:v>
                </c:pt>
                <c:pt idx="1">
                  <c:v>25-54</c:v>
                </c:pt>
                <c:pt idx="2">
                  <c:v>55+</c:v>
                </c:pt>
              </c:strCache>
            </c:strRef>
          </c:cat>
          <c:val>
            <c:numRef>
              <c:f>'[2]WorkBook (2)'!$J$20:$J$22</c:f>
              <c:numCache>
                <c:formatCode>General</c:formatCode>
                <c:ptCount val="3"/>
                <c:pt idx="0">
                  <c:v>-2000</c:v>
                </c:pt>
                <c:pt idx="1">
                  <c:v>-5500</c:v>
                </c:pt>
                <c:pt idx="2">
                  <c:v>-2599.9999999999995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8-48C3-9585-BAAC100D69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0937935"/>
        <c:axId val="1100915855"/>
      </c:barChart>
      <c:catAx>
        <c:axId val="1100937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915855"/>
        <c:crosses val="autoZero"/>
        <c:auto val="0"/>
        <c:lblAlgn val="ctr"/>
        <c:lblOffset val="100"/>
        <c:noMultiLvlLbl val="0"/>
      </c:catAx>
      <c:valAx>
        <c:axId val="1100915855"/>
        <c:scaling>
          <c:orientation val="minMax"/>
          <c:min val="-6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937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4315249605645616E-2"/>
          <c:y val="0.12040582536142841"/>
          <c:w val="0.53945984304426053"/>
          <c:h val="7.3507754462661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300" b="1">
                <a:solidFill>
                  <a:sysClr val="windowText" lastClr="000000"/>
                </a:solidFill>
              </a:rPr>
              <a:t>Unemployment</a:t>
            </a:r>
            <a:r>
              <a:rPr lang="en-CA" sz="1300" b="1" baseline="0">
                <a:solidFill>
                  <a:sysClr val="windowText" lastClr="000000"/>
                </a:solidFill>
              </a:rPr>
              <a:t> Rate (%) by Postsecondary Education (PSE) and Location of Study, Nova Scotia 2021</a:t>
            </a:r>
            <a:endParaRPr lang="en-CA" sz="13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2.3854975952645213E-2"/>
          <c:y val="4.541773846228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3512049894984E-2"/>
          <c:y val="0.21108749683889474"/>
          <c:w val="0.94537058561353526"/>
          <c:h val="0.525889132694896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[3]WorkBook!$C$4</c:f>
              <c:strCache>
                <c:ptCount val="1"/>
                <c:pt idx="0">
                  <c:v>In province PSE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F-45E6-890E-22165EEA6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[3]WorkBook!$C$5:$C$13</c:f>
              <c:numCache>
                <c:formatCode>General</c:formatCode>
                <c:ptCount val="9"/>
                <c:pt idx="0">
                  <c:v>9.9</c:v>
                </c:pt>
                <c:pt idx="1">
                  <c:v>11.8</c:v>
                </c:pt>
                <c:pt idx="2">
                  <c:v>14.7</c:v>
                </c:pt>
                <c:pt idx="3">
                  <c:v>12.3</c:v>
                </c:pt>
                <c:pt idx="4">
                  <c:v>8.4</c:v>
                </c:pt>
                <c:pt idx="5">
                  <c:v>5.8</c:v>
                </c:pt>
                <c:pt idx="6">
                  <c:v>3.1</c:v>
                </c:pt>
                <c:pt idx="7">
                  <c:v>3.9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5F-45E6-890E-22165EEA6E13}"/>
            </c:ext>
          </c:extLst>
        </c:ser>
        <c:ser>
          <c:idx val="2"/>
          <c:order val="2"/>
          <c:tx>
            <c:strRef>
              <c:f>[3]WorkBook!$D$4</c:f>
              <c:strCache>
                <c:ptCount val="1"/>
                <c:pt idx="0">
                  <c:v>Out of province PSE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5F-45E6-890E-22165EEA6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[3]WorkBook!$D$5:$D$13</c:f>
              <c:numCache>
                <c:formatCode>General</c:formatCode>
                <c:ptCount val="9"/>
                <c:pt idx="0">
                  <c:v>8.5</c:v>
                </c:pt>
                <c:pt idx="1">
                  <c:v>10.5</c:v>
                </c:pt>
                <c:pt idx="2">
                  <c:v>15.2</c:v>
                </c:pt>
                <c:pt idx="3">
                  <c:v>15.5</c:v>
                </c:pt>
                <c:pt idx="4">
                  <c:v>7.6</c:v>
                </c:pt>
                <c:pt idx="5">
                  <c:v>4.5</c:v>
                </c:pt>
                <c:pt idx="6">
                  <c:v>3.4</c:v>
                </c:pt>
                <c:pt idx="7">
                  <c:v>5.3</c:v>
                </c:pt>
                <c:pt idx="8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5F-45E6-890E-22165EEA6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60385007"/>
        <c:axId val="1960385487"/>
      </c:barChart>
      <c:lineChart>
        <c:grouping val="standard"/>
        <c:varyColors val="0"/>
        <c:ser>
          <c:idx val="0"/>
          <c:order val="0"/>
          <c:tx>
            <c:strRef>
              <c:f>[3]WorkBook!$B$4</c:f>
              <c:strCache>
                <c:ptCount val="1"/>
                <c:pt idx="0">
                  <c:v>All PSE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[3]WorkBook!$A$5:$A$13</c:f>
              <c:strCache>
                <c:ptCount val="9"/>
                <c:pt idx="0">
                  <c:v>Postsecondary Overall</c:v>
                </c:pt>
                <c:pt idx="1">
                  <c:v>Postsecondary certificate or diploma below bachelor level</c:v>
                </c:pt>
                <c:pt idx="2">
                  <c:v>Non Certified Trade</c:v>
                </c:pt>
                <c:pt idx="3">
                  <c:v>Certified Apprentice</c:v>
                </c:pt>
                <c:pt idx="4">
                  <c:v>Bachelor's degree</c:v>
                </c:pt>
                <c:pt idx="5">
                  <c:v>University - above bachelor level</c:v>
                </c:pt>
                <c:pt idx="6">
                  <c:v>Degree in medicine, dentistry, veterinary medicine or optometry</c:v>
                </c:pt>
                <c:pt idx="7">
                  <c:v>Master's degree</c:v>
                </c:pt>
                <c:pt idx="8">
                  <c:v>Earned doctorate </c:v>
                </c:pt>
              </c:strCache>
            </c:strRef>
          </c:cat>
          <c:val>
            <c:numRef>
              <c:f>[3]WorkBook!$B$5:$B$13</c:f>
              <c:numCache>
                <c:formatCode>General</c:formatCode>
                <c:ptCount val="9"/>
                <c:pt idx="0">
                  <c:v>9.5</c:v>
                </c:pt>
                <c:pt idx="1">
                  <c:v>9.5</c:v>
                </c:pt>
                <c:pt idx="2">
                  <c:v>9.5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5F-45E6-890E-22165EEA6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385007"/>
        <c:axId val="1960385487"/>
      </c:lineChart>
      <c:catAx>
        <c:axId val="19603850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385487"/>
        <c:crosses val="autoZero"/>
        <c:auto val="1"/>
        <c:lblAlgn val="ctr"/>
        <c:lblOffset val="100"/>
        <c:noMultiLvlLbl val="0"/>
      </c:catAx>
      <c:valAx>
        <c:axId val="19603854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38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936576740338095"/>
          <c:y val="0.1439563499260493"/>
          <c:w val="0.39921149146034879"/>
          <c:h val="5.4744978632205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 sz="1100" b="1">
                <a:solidFill>
                  <a:sysClr val="windowText" lastClr="000000"/>
                </a:solidFill>
              </a:rPr>
              <a:t>Regular</a:t>
            </a:r>
            <a:r>
              <a:rPr lang="en-CA" sz="1100" b="1" baseline="0">
                <a:solidFill>
                  <a:sysClr val="windowText" lastClr="000000"/>
                </a:solidFill>
              </a:rPr>
              <a:t> Employment Insurance Beneficiaries (seasonally adjusted), January 2012 to January 2023 </a:t>
            </a:r>
            <a:endParaRPr lang="en-CA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3.2712521728626584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1"/>
          <c:tx>
            <c:strRef>
              <c:f>'[4]Merge WorkBook'!$E$4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'[4]Merge WorkBook'!$A$5:$A$49</c:f>
              <c:numCache>
                <c:formatCode>General</c:formatCode>
                <c:ptCount val="45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  <c:pt idx="40">
                  <c:v>44562</c:v>
                </c:pt>
                <c:pt idx="41">
                  <c:v>44652</c:v>
                </c:pt>
                <c:pt idx="42">
                  <c:v>44743</c:v>
                </c:pt>
                <c:pt idx="43">
                  <c:v>44835</c:v>
                </c:pt>
                <c:pt idx="44">
                  <c:v>44927</c:v>
                </c:pt>
              </c:numCache>
            </c:numRef>
          </c:cat>
          <c:val>
            <c:numRef>
              <c:f>'[4]Merge WorkBook'!$E$5:$E$49</c:f>
              <c:numCache>
                <c:formatCode>General</c:formatCode>
                <c:ptCount val="45"/>
                <c:pt idx="0">
                  <c:v>32000</c:v>
                </c:pt>
                <c:pt idx="1">
                  <c:v>31290</c:v>
                </c:pt>
                <c:pt idx="2">
                  <c:v>31080</c:v>
                </c:pt>
                <c:pt idx="3">
                  <c:v>30940</c:v>
                </c:pt>
                <c:pt idx="4">
                  <c:v>29340</c:v>
                </c:pt>
                <c:pt idx="5">
                  <c:v>27870</c:v>
                </c:pt>
                <c:pt idx="6">
                  <c:v>27740</c:v>
                </c:pt>
                <c:pt idx="7">
                  <c:v>27650</c:v>
                </c:pt>
                <c:pt idx="8">
                  <c:v>27260</c:v>
                </c:pt>
                <c:pt idx="9">
                  <c:v>26770</c:v>
                </c:pt>
                <c:pt idx="10">
                  <c:v>26550</c:v>
                </c:pt>
                <c:pt idx="11">
                  <c:v>25930</c:v>
                </c:pt>
                <c:pt idx="12">
                  <c:v>26670</c:v>
                </c:pt>
                <c:pt idx="13">
                  <c:v>28380</c:v>
                </c:pt>
                <c:pt idx="14">
                  <c:v>28380</c:v>
                </c:pt>
                <c:pt idx="15">
                  <c:v>28040</c:v>
                </c:pt>
                <c:pt idx="16">
                  <c:v>28380</c:v>
                </c:pt>
                <c:pt idx="17">
                  <c:v>27490</c:v>
                </c:pt>
                <c:pt idx="18">
                  <c:v>27520</c:v>
                </c:pt>
                <c:pt idx="19">
                  <c:v>28870</c:v>
                </c:pt>
                <c:pt idx="20">
                  <c:v>28800</c:v>
                </c:pt>
                <c:pt idx="21">
                  <c:v>28550</c:v>
                </c:pt>
                <c:pt idx="22">
                  <c:v>27890</c:v>
                </c:pt>
                <c:pt idx="23">
                  <c:v>27530</c:v>
                </c:pt>
                <c:pt idx="24">
                  <c:v>28000</c:v>
                </c:pt>
                <c:pt idx="25">
                  <c:v>26920</c:v>
                </c:pt>
                <c:pt idx="26">
                  <c:v>27050</c:v>
                </c:pt>
                <c:pt idx="27">
                  <c:v>27370</c:v>
                </c:pt>
                <c:pt idx="28">
                  <c:v>27260</c:v>
                </c:pt>
                <c:pt idx="29">
                  <c:v>25950</c:v>
                </c:pt>
                <c:pt idx="30">
                  <c:v>25420</c:v>
                </c:pt>
                <c:pt idx="31">
                  <c:v>24890</c:v>
                </c:pt>
                <c:pt idx="32">
                  <c:v>26360</c:v>
                </c:pt>
                <c:pt idx="33">
                  <c:v>30000</c:v>
                </c:pt>
                <c:pt idx="34">
                  <c:v>13100</c:v>
                </c:pt>
                <c:pt idx="35">
                  <c:v>44600</c:v>
                </c:pt>
                <c:pt idx="36">
                  <c:v>44200</c:v>
                </c:pt>
                <c:pt idx="37">
                  <c:v>42400</c:v>
                </c:pt>
                <c:pt idx="38">
                  <c:v>44000</c:v>
                </c:pt>
                <c:pt idx="39">
                  <c:v>38280</c:v>
                </c:pt>
                <c:pt idx="40">
                  <c:v>33500</c:v>
                </c:pt>
                <c:pt idx="41">
                  <c:v>27690</c:v>
                </c:pt>
                <c:pt idx="42">
                  <c:v>27670</c:v>
                </c:pt>
                <c:pt idx="43">
                  <c:v>23250</c:v>
                </c:pt>
                <c:pt idx="44">
                  <c:v>22860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F-4A97-BD9A-4A7F2E1D1A37}"/>
            </c:ext>
          </c:extLst>
        </c:ser>
        <c:ser>
          <c:idx val="1"/>
          <c:order val="3"/>
          <c:tx>
            <c:v>Unemployed not receiving EI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'[4]Merge WorkBook'!$A$5:$A$49</c:f>
              <c:numCache>
                <c:formatCode>General</c:formatCode>
                <c:ptCount val="45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  <c:pt idx="40">
                  <c:v>44562</c:v>
                </c:pt>
                <c:pt idx="41">
                  <c:v>44652</c:v>
                </c:pt>
                <c:pt idx="42">
                  <c:v>44743</c:v>
                </c:pt>
                <c:pt idx="43">
                  <c:v>44835</c:v>
                </c:pt>
                <c:pt idx="44">
                  <c:v>44927</c:v>
                </c:pt>
              </c:numCache>
            </c:numRef>
          </c:cat>
          <c:val>
            <c:numRef>
              <c:f>'[4]Merge WorkBook'!$G$5:$G$49</c:f>
              <c:numCache>
                <c:formatCode>General</c:formatCode>
                <c:ptCount val="45"/>
                <c:pt idx="0">
                  <c:v>11400</c:v>
                </c:pt>
                <c:pt idx="1">
                  <c:v>14510</c:v>
                </c:pt>
                <c:pt idx="2">
                  <c:v>16420</c:v>
                </c:pt>
                <c:pt idx="3">
                  <c:v>17760</c:v>
                </c:pt>
                <c:pt idx="4">
                  <c:v>18760</c:v>
                </c:pt>
                <c:pt idx="5">
                  <c:v>16730</c:v>
                </c:pt>
                <c:pt idx="6">
                  <c:v>15360</c:v>
                </c:pt>
                <c:pt idx="7">
                  <c:v>17950</c:v>
                </c:pt>
                <c:pt idx="8">
                  <c:v>17240</c:v>
                </c:pt>
                <c:pt idx="9">
                  <c:v>17930</c:v>
                </c:pt>
                <c:pt idx="10">
                  <c:v>20950</c:v>
                </c:pt>
                <c:pt idx="11">
                  <c:v>18770</c:v>
                </c:pt>
                <c:pt idx="12">
                  <c:v>16430</c:v>
                </c:pt>
                <c:pt idx="13">
                  <c:v>18620</c:v>
                </c:pt>
                <c:pt idx="14">
                  <c:v>11320</c:v>
                </c:pt>
                <c:pt idx="15">
                  <c:v>10560</c:v>
                </c:pt>
                <c:pt idx="16">
                  <c:v>14920</c:v>
                </c:pt>
                <c:pt idx="17">
                  <c:v>11410</c:v>
                </c:pt>
                <c:pt idx="18">
                  <c:v>13180</c:v>
                </c:pt>
                <c:pt idx="19">
                  <c:v>8930</c:v>
                </c:pt>
                <c:pt idx="20">
                  <c:v>10800</c:v>
                </c:pt>
                <c:pt idx="21">
                  <c:v>15150</c:v>
                </c:pt>
                <c:pt idx="22">
                  <c:v>11510</c:v>
                </c:pt>
                <c:pt idx="23">
                  <c:v>14470</c:v>
                </c:pt>
                <c:pt idx="24">
                  <c:v>12900</c:v>
                </c:pt>
                <c:pt idx="25">
                  <c:v>7980</c:v>
                </c:pt>
                <c:pt idx="26">
                  <c:v>13750</c:v>
                </c:pt>
                <c:pt idx="27">
                  <c:v>11130</c:v>
                </c:pt>
                <c:pt idx="28">
                  <c:v>7940</c:v>
                </c:pt>
                <c:pt idx="29">
                  <c:v>9850</c:v>
                </c:pt>
                <c:pt idx="30">
                  <c:v>11880</c:v>
                </c:pt>
                <c:pt idx="31">
                  <c:v>15810</c:v>
                </c:pt>
                <c:pt idx="32">
                  <c:v>12640</c:v>
                </c:pt>
                <c:pt idx="33">
                  <c:v>27100</c:v>
                </c:pt>
                <c:pt idx="34">
                  <c:v>40900</c:v>
                </c:pt>
                <c:pt idx="35">
                  <c:v>-5220</c:v>
                </c:pt>
                <c:pt idx="36">
                  <c:v>-1750</c:v>
                </c:pt>
                <c:pt idx="37">
                  <c:v>-8940</c:v>
                </c:pt>
                <c:pt idx="38">
                  <c:v>-19570</c:v>
                </c:pt>
                <c:pt idx="39">
                  <c:v>3520</c:v>
                </c:pt>
                <c:pt idx="40">
                  <c:v>1300</c:v>
                </c:pt>
                <c:pt idx="41">
                  <c:v>3610</c:v>
                </c:pt>
                <c:pt idx="42">
                  <c:v>6230</c:v>
                </c:pt>
                <c:pt idx="43">
                  <c:v>12950</c:v>
                </c:pt>
                <c:pt idx="44">
                  <c:v>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F-4A97-BD9A-4A7F2E1D1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784959"/>
        <c:axId val="1049388911"/>
      </c:areaChart>
      <c:lineChart>
        <c:grouping val="standard"/>
        <c:varyColors val="0"/>
        <c:ser>
          <c:idx val="0"/>
          <c:order val="0"/>
          <c:tx>
            <c:strRef>
              <c:f>'[4]Merge WorkBook'!$B$4</c:f>
              <c:strCache>
                <c:ptCount val="1"/>
                <c:pt idx="0">
                  <c:v>Regular benefits </c:v>
                </c:pt>
              </c:strCache>
            </c:strRef>
          </c:tx>
          <c:spPr>
            <a:ln w="28575" cap="rnd">
              <a:solidFill>
                <a:schemeClr val="accent1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'[4]Merge WorkBook'!$A$5:$A$49</c:f>
              <c:numCache>
                <c:formatCode>General</c:formatCode>
                <c:ptCount val="45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  <c:pt idx="40">
                  <c:v>44562</c:v>
                </c:pt>
                <c:pt idx="41">
                  <c:v>44652</c:v>
                </c:pt>
                <c:pt idx="42">
                  <c:v>44743</c:v>
                </c:pt>
                <c:pt idx="43">
                  <c:v>44835</c:v>
                </c:pt>
                <c:pt idx="44">
                  <c:v>44927</c:v>
                </c:pt>
              </c:numCache>
            </c:numRef>
          </c:cat>
          <c:val>
            <c:numRef>
              <c:f>'[4]Merge WorkBook'!$B$5:$B$49</c:f>
              <c:numCache>
                <c:formatCode>General</c:formatCode>
                <c:ptCount val="45"/>
                <c:pt idx="0">
                  <c:v>32000</c:v>
                </c:pt>
                <c:pt idx="1">
                  <c:v>31290</c:v>
                </c:pt>
                <c:pt idx="2">
                  <c:v>31080</c:v>
                </c:pt>
                <c:pt idx="3">
                  <c:v>30940</c:v>
                </c:pt>
                <c:pt idx="4">
                  <c:v>29340</c:v>
                </c:pt>
                <c:pt idx="5">
                  <c:v>27870</c:v>
                </c:pt>
                <c:pt idx="6">
                  <c:v>27740</c:v>
                </c:pt>
                <c:pt idx="7">
                  <c:v>27650</c:v>
                </c:pt>
                <c:pt idx="8">
                  <c:v>27260</c:v>
                </c:pt>
                <c:pt idx="9">
                  <c:v>26770</c:v>
                </c:pt>
                <c:pt idx="10">
                  <c:v>26550</c:v>
                </c:pt>
                <c:pt idx="11">
                  <c:v>25930</c:v>
                </c:pt>
                <c:pt idx="12">
                  <c:v>26670</c:v>
                </c:pt>
                <c:pt idx="13">
                  <c:v>28380</c:v>
                </c:pt>
                <c:pt idx="14">
                  <c:v>28380</c:v>
                </c:pt>
                <c:pt idx="15">
                  <c:v>28040</c:v>
                </c:pt>
                <c:pt idx="16">
                  <c:v>28380</c:v>
                </c:pt>
                <c:pt idx="17">
                  <c:v>27490</c:v>
                </c:pt>
                <c:pt idx="18">
                  <c:v>27520</c:v>
                </c:pt>
                <c:pt idx="19">
                  <c:v>28870</c:v>
                </c:pt>
                <c:pt idx="20">
                  <c:v>28800</c:v>
                </c:pt>
                <c:pt idx="21">
                  <c:v>28550</c:v>
                </c:pt>
                <c:pt idx="22">
                  <c:v>27890</c:v>
                </c:pt>
                <c:pt idx="23">
                  <c:v>27530</c:v>
                </c:pt>
                <c:pt idx="24">
                  <c:v>28000</c:v>
                </c:pt>
                <c:pt idx="25">
                  <c:v>26920</c:v>
                </c:pt>
                <c:pt idx="26">
                  <c:v>27050</c:v>
                </c:pt>
                <c:pt idx="27">
                  <c:v>27370</c:v>
                </c:pt>
                <c:pt idx="28">
                  <c:v>27260</c:v>
                </c:pt>
                <c:pt idx="29">
                  <c:v>25950</c:v>
                </c:pt>
                <c:pt idx="30">
                  <c:v>25420</c:v>
                </c:pt>
                <c:pt idx="31">
                  <c:v>24890</c:v>
                </c:pt>
                <c:pt idx="32">
                  <c:v>26360</c:v>
                </c:pt>
                <c:pt idx="33">
                  <c:v>30000</c:v>
                </c:pt>
                <c:pt idx="34">
                  <c:v>13100</c:v>
                </c:pt>
                <c:pt idx="35">
                  <c:v>49820</c:v>
                </c:pt>
                <c:pt idx="36">
                  <c:v>45950</c:v>
                </c:pt>
                <c:pt idx="37">
                  <c:v>51340</c:v>
                </c:pt>
                <c:pt idx="38">
                  <c:v>63570</c:v>
                </c:pt>
                <c:pt idx="39">
                  <c:v>38280</c:v>
                </c:pt>
                <c:pt idx="40">
                  <c:v>33500</c:v>
                </c:pt>
                <c:pt idx="41">
                  <c:v>27690</c:v>
                </c:pt>
                <c:pt idx="42">
                  <c:v>27670</c:v>
                </c:pt>
                <c:pt idx="43">
                  <c:v>23250</c:v>
                </c:pt>
                <c:pt idx="44">
                  <c:v>22860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1F-4A97-BD9A-4A7F2E1D1A37}"/>
            </c:ext>
          </c:extLst>
        </c:ser>
        <c:ser>
          <c:idx val="3"/>
          <c:order val="2"/>
          <c:tx>
            <c:strRef>
              <c:f>'[4]Merge WorkBook'!$F$4</c:f>
              <c:strCache>
                <c:ptCount val="1"/>
                <c:pt idx="0">
                  <c:v>Unemployed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'[4]Merge WorkBook'!$A$5:$A$49</c:f>
              <c:numCache>
                <c:formatCode>General</c:formatCode>
                <c:ptCount val="45"/>
                <c:pt idx="0">
                  <c:v>40909</c:v>
                </c:pt>
                <c:pt idx="1">
                  <c:v>41000</c:v>
                </c:pt>
                <c:pt idx="2">
                  <c:v>41091</c:v>
                </c:pt>
                <c:pt idx="3">
                  <c:v>41183</c:v>
                </c:pt>
                <c:pt idx="4">
                  <c:v>41275</c:v>
                </c:pt>
                <c:pt idx="5">
                  <c:v>41365</c:v>
                </c:pt>
                <c:pt idx="6">
                  <c:v>41456</c:v>
                </c:pt>
                <c:pt idx="7">
                  <c:v>41548</c:v>
                </c:pt>
                <c:pt idx="8">
                  <c:v>41640</c:v>
                </c:pt>
                <c:pt idx="9">
                  <c:v>41730</c:v>
                </c:pt>
                <c:pt idx="10">
                  <c:v>41821</c:v>
                </c:pt>
                <c:pt idx="11">
                  <c:v>41913</c:v>
                </c:pt>
                <c:pt idx="12">
                  <c:v>42005</c:v>
                </c:pt>
                <c:pt idx="13">
                  <c:v>42095</c:v>
                </c:pt>
                <c:pt idx="14">
                  <c:v>42186</c:v>
                </c:pt>
                <c:pt idx="15">
                  <c:v>42278</c:v>
                </c:pt>
                <c:pt idx="16">
                  <c:v>42370</c:v>
                </c:pt>
                <c:pt idx="17">
                  <c:v>42461</c:v>
                </c:pt>
                <c:pt idx="18">
                  <c:v>42552</c:v>
                </c:pt>
                <c:pt idx="19">
                  <c:v>42644</c:v>
                </c:pt>
                <c:pt idx="20">
                  <c:v>42736</c:v>
                </c:pt>
                <c:pt idx="21">
                  <c:v>42826</c:v>
                </c:pt>
                <c:pt idx="22">
                  <c:v>42917</c:v>
                </c:pt>
                <c:pt idx="23">
                  <c:v>43009</c:v>
                </c:pt>
                <c:pt idx="24">
                  <c:v>43101</c:v>
                </c:pt>
                <c:pt idx="25">
                  <c:v>43191</c:v>
                </c:pt>
                <c:pt idx="26">
                  <c:v>43282</c:v>
                </c:pt>
                <c:pt idx="27">
                  <c:v>43374</c:v>
                </c:pt>
                <c:pt idx="28">
                  <c:v>43466</c:v>
                </c:pt>
                <c:pt idx="29">
                  <c:v>43556</c:v>
                </c:pt>
                <c:pt idx="30">
                  <c:v>43647</c:v>
                </c:pt>
                <c:pt idx="31">
                  <c:v>43739</c:v>
                </c:pt>
                <c:pt idx="32">
                  <c:v>43831</c:v>
                </c:pt>
                <c:pt idx="33">
                  <c:v>43922</c:v>
                </c:pt>
                <c:pt idx="34">
                  <c:v>44013</c:v>
                </c:pt>
                <c:pt idx="35">
                  <c:v>44105</c:v>
                </c:pt>
                <c:pt idx="36">
                  <c:v>44197</c:v>
                </c:pt>
                <c:pt idx="37">
                  <c:v>44287</c:v>
                </c:pt>
                <c:pt idx="38">
                  <c:v>44378</c:v>
                </c:pt>
                <c:pt idx="39">
                  <c:v>44470</c:v>
                </c:pt>
                <c:pt idx="40">
                  <c:v>44562</c:v>
                </c:pt>
                <c:pt idx="41">
                  <c:v>44652</c:v>
                </c:pt>
                <c:pt idx="42">
                  <c:v>44743</c:v>
                </c:pt>
                <c:pt idx="43">
                  <c:v>44835</c:v>
                </c:pt>
                <c:pt idx="44">
                  <c:v>44927</c:v>
                </c:pt>
              </c:numCache>
            </c:numRef>
          </c:cat>
          <c:val>
            <c:numRef>
              <c:f>'[4]Merge WorkBook'!$F$5:$F$49</c:f>
              <c:numCache>
                <c:formatCode>General</c:formatCode>
                <c:ptCount val="45"/>
                <c:pt idx="0">
                  <c:v>43400</c:v>
                </c:pt>
                <c:pt idx="1">
                  <c:v>45800</c:v>
                </c:pt>
                <c:pt idx="2">
                  <c:v>47500</c:v>
                </c:pt>
                <c:pt idx="3">
                  <c:v>48700</c:v>
                </c:pt>
                <c:pt idx="4">
                  <c:v>48100</c:v>
                </c:pt>
                <c:pt idx="5">
                  <c:v>44600</c:v>
                </c:pt>
                <c:pt idx="6">
                  <c:v>43100</c:v>
                </c:pt>
                <c:pt idx="7">
                  <c:v>45600</c:v>
                </c:pt>
                <c:pt idx="8">
                  <c:v>44500</c:v>
                </c:pt>
                <c:pt idx="9">
                  <c:v>44700</c:v>
                </c:pt>
                <c:pt idx="10">
                  <c:v>47500</c:v>
                </c:pt>
                <c:pt idx="11">
                  <c:v>44700</c:v>
                </c:pt>
                <c:pt idx="12">
                  <c:v>43100</c:v>
                </c:pt>
                <c:pt idx="13">
                  <c:v>47000</c:v>
                </c:pt>
                <c:pt idx="14">
                  <c:v>39700</c:v>
                </c:pt>
                <c:pt idx="15">
                  <c:v>38600</c:v>
                </c:pt>
                <c:pt idx="16">
                  <c:v>43300</c:v>
                </c:pt>
                <c:pt idx="17">
                  <c:v>38900</c:v>
                </c:pt>
                <c:pt idx="18">
                  <c:v>40700</c:v>
                </c:pt>
                <c:pt idx="19">
                  <c:v>37800</c:v>
                </c:pt>
                <c:pt idx="20">
                  <c:v>39600</c:v>
                </c:pt>
                <c:pt idx="21">
                  <c:v>43700</c:v>
                </c:pt>
                <c:pt idx="22">
                  <c:v>39400</c:v>
                </c:pt>
                <c:pt idx="23">
                  <c:v>42000</c:v>
                </c:pt>
                <c:pt idx="24">
                  <c:v>40900</c:v>
                </c:pt>
                <c:pt idx="25">
                  <c:v>34900</c:v>
                </c:pt>
                <c:pt idx="26">
                  <c:v>40800</c:v>
                </c:pt>
                <c:pt idx="27">
                  <c:v>38500</c:v>
                </c:pt>
                <c:pt idx="28">
                  <c:v>35200</c:v>
                </c:pt>
                <c:pt idx="29">
                  <c:v>35800</c:v>
                </c:pt>
                <c:pt idx="30">
                  <c:v>37300</c:v>
                </c:pt>
                <c:pt idx="31">
                  <c:v>40700</c:v>
                </c:pt>
                <c:pt idx="32">
                  <c:v>39000</c:v>
                </c:pt>
                <c:pt idx="33">
                  <c:v>57100</c:v>
                </c:pt>
                <c:pt idx="34">
                  <c:v>54000</c:v>
                </c:pt>
                <c:pt idx="35">
                  <c:v>44600</c:v>
                </c:pt>
                <c:pt idx="36">
                  <c:v>44200</c:v>
                </c:pt>
                <c:pt idx="37">
                  <c:v>42400</c:v>
                </c:pt>
                <c:pt idx="38">
                  <c:v>44000</c:v>
                </c:pt>
                <c:pt idx="39">
                  <c:v>41800</c:v>
                </c:pt>
                <c:pt idx="40">
                  <c:v>34800</c:v>
                </c:pt>
                <c:pt idx="41">
                  <c:v>31300</c:v>
                </c:pt>
                <c:pt idx="42">
                  <c:v>33900</c:v>
                </c:pt>
                <c:pt idx="43">
                  <c:v>36200</c:v>
                </c:pt>
                <c:pt idx="44">
                  <c:v>26500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1F-4A97-BD9A-4A7F2E1D1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784959"/>
        <c:axId val="1049388911"/>
      </c:lineChart>
      <c:catAx>
        <c:axId val="791784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388911"/>
        <c:crosses val="autoZero"/>
        <c:auto val="1"/>
        <c:lblAlgn val="ctr"/>
        <c:lblOffset val="100"/>
        <c:noMultiLvlLbl val="0"/>
      </c:catAx>
      <c:valAx>
        <c:axId val="10493889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784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4855146163175318"/>
          <c:y val="0.18453703703703703"/>
          <c:w val="0.7514485370223654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0</xdr:row>
      <xdr:rowOff>76200</xdr:rowOff>
    </xdr:from>
    <xdr:to>
      <xdr:col>17</xdr:col>
      <xdr:colOff>438149</xdr:colOff>
      <xdr:row>16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E8214E-4F79-4E3C-A0BA-394A26840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185736</xdr:colOff>
      <xdr:row>22</xdr:row>
      <xdr:rowOff>152399</xdr:rowOff>
    </xdr:from>
    <xdr:to>
      <xdr:col>9</xdr:col>
      <xdr:colOff>495300</xdr:colOff>
      <xdr:row>39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8D027F-3A22-4419-A358-BCA724EEF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600074</xdr:colOff>
      <xdr:row>13</xdr:row>
      <xdr:rowOff>152405</xdr:rowOff>
    </xdr:from>
    <xdr:to>
      <xdr:col>13</xdr:col>
      <xdr:colOff>523874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128972-423D-49B8-856A-80ACBC5E0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43294</xdr:colOff>
      <xdr:row>5</xdr:row>
      <xdr:rowOff>9527</xdr:rowOff>
    </xdr:from>
    <xdr:to>
      <xdr:col>15</xdr:col>
      <xdr:colOff>277090</xdr:colOff>
      <xdr:row>19</xdr:row>
      <xdr:rowOff>85727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02F67C-E270-47FB-91C9-9B4E3277E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ebsite%20Updates%20for%202022%20in%202023\Unemployment%202022\Unemployment%202022%20Tables\Unemployment%20Rate,%20NS,%202012-2022.xlsx" TargetMode="External"/><Relationship Id="rId1" Type="http://schemas.openxmlformats.org/officeDocument/2006/relationships/externalLinkPath" Target="/LWD-HLFX-SKILLS&amp;LEARNING/Pra/1-Research%20and%20Analysis/Website%20Statistics/Website%20Updates%20for%202022%20in%202023/Unemployment%202022/Unemployment%202022%20Tables/Unemployment%20Rate,%20NS,%202012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ebsite%20Updates%20for%202022%20in%202023\Unemployment%202022\Unemployment%202022%20Tables\LF%20&amp;%20Unemlpoyment,%20NS,%202012-22.xlsx" TargetMode="External"/><Relationship Id="rId1" Type="http://schemas.openxmlformats.org/officeDocument/2006/relationships/externalLinkPath" Target="/LWD-HLFX-SKILLS&amp;LEARNING/Pra/1-Research%20and%20Analysis/Website%20Statistics/Website%20Updates%20for%202022%20in%202023/Unemployment%202022/Unemployment%202022%20Tables/LF%20&amp;%20Unemlpoyment,%20NS,%202012-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ebsite%20Updates%20for%202022%20in%202023\Unemployment%202022\Unemployment%202022%20Tables\LF%20&amp;%20Unemployment%20Rate%20according%20to%20PSE%20&amp;%20Location%20of%20Study.xlsx" TargetMode="External"/><Relationship Id="rId1" Type="http://schemas.openxmlformats.org/officeDocument/2006/relationships/externalLinkPath" Target="/LWD-HLFX-SKILLS&amp;LEARNING/Pra/1-Research%20and%20Analysis/Website%20Statistics/Website%20Updates%20for%202022%20in%202023/Unemployment%202022/Unemployment%202022%20Tables/LF%20&amp;%20Unemployment%20Rate%20according%20to%20PSE%20&amp;%20Location%20of%20Stud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LWD-HLFX-SKILLS&amp;LEARNING\Pra\1-Research%20and%20Analysis\Website%20Statistics\Website%20Updates%20for%202022%20in%202023\Unemployment%202022\Unemployment%202022%20Tables\EI%20&amp;%20Unemployment%202012-2023.xlsx" TargetMode="External"/><Relationship Id="rId1" Type="http://schemas.openxmlformats.org/officeDocument/2006/relationships/externalLinkPath" Target="/LWD-HLFX-SKILLS&amp;LEARNING/Pra/1-Research%20and%20Analysis/Website%20Statistics/Website%20Updates%20for%202022%20in%202023/Unemployment%202022/Unemployment%202022%20Tables/EI%20&amp;%20Unemployment%20201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employment Rate, NS, 2012-22"/>
      <sheetName val="WorkBook"/>
      <sheetName val="2"/>
    </sheetNames>
    <sheetDataSet>
      <sheetData sheetId="0"/>
      <sheetData sheetId="1"/>
      <sheetData sheetId="2">
        <row r="1">
          <cell r="B1">
            <v>2021</v>
          </cell>
          <cell r="C1">
            <v>2022</v>
          </cell>
          <cell r="D1" t="str">
            <v>15-24</v>
          </cell>
        </row>
        <row r="2">
          <cell r="A2" t="str">
            <v>15+</v>
          </cell>
          <cell r="B2">
            <v>8.6</v>
          </cell>
          <cell r="C2">
            <v>6.5</v>
          </cell>
          <cell r="D2">
            <v>12.5</v>
          </cell>
        </row>
        <row r="3">
          <cell r="A3" t="str">
            <v>15-19</v>
          </cell>
          <cell r="B3">
            <v>19.5</v>
          </cell>
          <cell r="C3">
            <v>15.7</v>
          </cell>
          <cell r="D3">
            <v>12.5</v>
          </cell>
        </row>
        <row r="4">
          <cell r="A4" t="str">
            <v>20-24</v>
          </cell>
          <cell r="B4">
            <v>11.6</v>
          </cell>
          <cell r="C4">
            <v>9.3000000000000007</v>
          </cell>
          <cell r="D4">
            <v>12.5</v>
          </cell>
        </row>
        <row r="5">
          <cell r="A5" t="str">
            <v>25-29</v>
          </cell>
          <cell r="B5">
            <v>8.9</v>
          </cell>
          <cell r="C5">
            <v>6.5</v>
          </cell>
          <cell r="D5">
            <v>12.5</v>
          </cell>
        </row>
        <row r="6">
          <cell r="A6" t="str">
            <v>30-34</v>
          </cell>
          <cell r="B6">
            <v>8.6999999999999993</v>
          </cell>
          <cell r="C6">
            <v>6.1</v>
          </cell>
          <cell r="D6">
            <v>12.5</v>
          </cell>
        </row>
        <row r="7">
          <cell r="A7" t="str">
            <v>35-39</v>
          </cell>
          <cell r="B7">
            <v>6.8</v>
          </cell>
          <cell r="C7">
            <v>4.9000000000000004</v>
          </cell>
          <cell r="D7">
            <v>12.5</v>
          </cell>
        </row>
        <row r="8">
          <cell r="A8" t="str">
            <v>40-44</v>
          </cell>
          <cell r="B8">
            <v>6</v>
          </cell>
          <cell r="C8">
            <v>4.5999999999999996</v>
          </cell>
          <cell r="D8">
            <v>12.5</v>
          </cell>
        </row>
        <row r="9">
          <cell r="A9" t="str">
            <v>45-49</v>
          </cell>
          <cell r="B9">
            <v>6.5</v>
          </cell>
          <cell r="C9">
            <v>4.0999999999999996</v>
          </cell>
          <cell r="D9">
            <v>12.5</v>
          </cell>
        </row>
        <row r="10">
          <cell r="A10" t="str">
            <v>50-54</v>
          </cell>
          <cell r="B10">
            <v>5.4</v>
          </cell>
          <cell r="C10">
            <v>5</v>
          </cell>
          <cell r="D10">
            <v>12.5</v>
          </cell>
        </row>
        <row r="11">
          <cell r="A11" t="str">
            <v>55-59</v>
          </cell>
          <cell r="B11">
            <v>7.5</v>
          </cell>
          <cell r="C11">
            <v>6.1</v>
          </cell>
          <cell r="D11">
            <v>12.5</v>
          </cell>
        </row>
        <row r="12">
          <cell r="A12" t="str">
            <v>60-64</v>
          </cell>
          <cell r="B12">
            <v>11</v>
          </cell>
          <cell r="C12">
            <v>7.5</v>
          </cell>
          <cell r="D12">
            <v>12.5</v>
          </cell>
        </row>
        <row r="13">
          <cell r="A13" t="str">
            <v>65+</v>
          </cell>
          <cell r="B13">
            <v>8.6999999999999993</v>
          </cell>
          <cell r="C13">
            <v>7.1</v>
          </cell>
          <cell r="D13">
            <v>12.5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F &amp; Unemlpoyment, NS, 2012-22"/>
      <sheetName val="WorkBook"/>
      <sheetName val="WorkBook (2)"/>
    </sheetNames>
    <sheetDataSet>
      <sheetData sheetId="0"/>
      <sheetData sheetId="1"/>
      <sheetData sheetId="2">
        <row r="20">
          <cell r="B20" t="str">
            <v>15-24</v>
          </cell>
          <cell r="E20">
            <v>299.99999999999716</v>
          </cell>
          <cell r="J20">
            <v>-2000</v>
          </cell>
        </row>
        <row r="21">
          <cell r="B21" t="str">
            <v>25-54</v>
          </cell>
          <cell r="E21">
            <v>5399.9999999999773</v>
          </cell>
          <cell r="J21">
            <v>-5500</v>
          </cell>
        </row>
        <row r="22">
          <cell r="B22" t="str">
            <v>55+</v>
          </cell>
          <cell r="E22">
            <v>1099.9999999999943</v>
          </cell>
          <cell r="J22">
            <v>-2599.9999999999995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F &amp; Unemployment Rate accordin"/>
      <sheetName val="WorkBook"/>
    </sheetNames>
    <sheetDataSet>
      <sheetData sheetId="0"/>
      <sheetData sheetId="1">
        <row r="4">
          <cell r="B4" t="str">
            <v>All PSE</v>
          </cell>
          <cell r="C4" t="str">
            <v>In province PSE</v>
          </cell>
          <cell r="D4" t="str">
            <v>Out of province PSE</v>
          </cell>
        </row>
        <row r="5">
          <cell r="A5" t="str">
            <v>Postsecondary Overall</v>
          </cell>
          <cell r="B5">
            <v>9.5</v>
          </cell>
          <cell r="C5">
            <v>9.9</v>
          </cell>
          <cell r="D5">
            <v>8.5</v>
          </cell>
        </row>
        <row r="6">
          <cell r="A6" t="str">
            <v>Postsecondary certificate or diploma below bachelor level</v>
          </cell>
          <cell r="B6">
            <v>9.5</v>
          </cell>
          <cell r="C6">
            <v>11.8</v>
          </cell>
          <cell r="D6">
            <v>10.5</v>
          </cell>
        </row>
        <row r="7">
          <cell r="A7" t="str">
            <v>Non Certified Trade</v>
          </cell>
          <cell r="B7">
            <v>9.5</v>
          </cell>
          <cell r="C7">
            <v>14.7</v>
          </cell>
          <cell r="D7">
            <v>15.2</v>
          </cell>
        </row>
        <row r="8">
          <cell r="A8" t="str">
            <v>Certified Apprentice</v>
          </cell>
          <cell r="B8">
            <v>9.5</v>
          </cell>
          <cell r="C8">
            <v>12.3</v>
          </cell>
          <cell r="D8">
            <v>15.5</v>
          </cell>
        </row>
        <row r="9">
          <cell r="A9" t="str">
            <v>Bachelor's degree</v>
          </cell>
          <cell r="B9">
            <v>9.5</v>
          </cell>
          <cell r="C9">
            <v>8.4</v>
          </cell>
          <cell r="D9">
            <v>7.6</v>
          </cell>
        </row>
        <row r="10">
          <cell r="A10" t="str">
            <v>University - above bachelor level</v>
          </cell>
          <cell r="B10">
            <v>9.5</v>
          </cell>
          <cell r="C10">
            <v>5.8</v>
          </cell>
          <cell r="D10">
            <v>4.5</v>
          </cell>
        </row>
        <row r="11">
          <cell r="A11" t="str">
            <v>Degree in medicine, dentistry, veterinary medicine or optometry</v>
          </cell>
          <cell r="B11">
            <v>9.5</v>
          </cell>
          <cell r="C11">
            <v>3.1</v>
          </cell>
          <cell r="D11">
            <v>3.4</v>
          </cell>
        </row>
        <row r="12">
          <cell r="A12" t="str">
            <v>Master's degree</v>
          </cell>
          <cell r="B12">
            <v>9.5</v>
          </cell>
          <cell r="C12">
            <v>3.9</v>
          </cell>
          <cell r="D12">
            <v>5.3</v>
          </cell>
        </row>
        <row r="13">
          <cell r="A13" t="str">
            <v xml:space="preserve">Earned doctorate </v>
          </cell>
          <cell r="B13">
            <v>9.5</v>
          </cell>
          <cell r="C13">
            <v>3.9</v>
          </cell>
          <cell r="D13">
            <v>4.5999999999999996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I Beneficiaries"/>
      <sheetName val="Merge"/>
      <sheetName val="Merge WorkBook"/>
    </sheetNames>
    <sheetDataSet>
      <sheetData sheetId="0"/>
      <sheetData sheetId="1"/>
      <sheetData sheetId="2">
        <row r="4">
          <cell r="B4" t="str">
            <v xml:space="preserve">Regular benefits </v>
          </cell>
          <cell r="E4" t="str">
            <v>Min</v>
          </cell>
          <cell r="F4" t="str">
            <v>Unemployed</v>
          </cell>
        </row>
        <row r="5">
          <cell r="A5">
            <v>40909</v>
          </cell>
          <cell r="B5">
            <v>32000</v>
          </cell>
          <cell r="E5">
            <v>32000</v>
          </cell>
          <cell r="F5">
            <v>43400</v>
          </cell>
          <cell r="G5">
            <v>11400</v>
          </cell>
        </row>
        <row r="6">
          <cell r="A6">
            <v>41000</v>
          </cell>
          <cell r="B6">
            <v>31290</v>
          </cell>
          <cell r="E6">
            <v>31290</v>
          </cell>
          <cell r="F6">
            <v>45800</v>
          </cell>
          <cell r="G6">
            <v>14510</v>
          </cell>
        </row>
        <row r="7">
          <cell r="A7">
            <v>41091</v>
          </cell>
          <cell r="B7">
            <v>31080</v>
          </cell>
          <cell r="E7">
            <v>31080</v>
          </cell>
          <cell r="F7">
            <v>47500</v>
          </cell>
          <cell r="G7">
            <v>16420</v>
          </cell>
        </row>
        <row r="8">
          <cell r="A8">
            <v>41183</v>
          </cell>
          <cell r="B8">
            <v>30940</v>
          </cell>
          <cell r="E8">
            <v>30940</v>
          </cell>
          <cell r="F8">
            <v>48700</v>
          </cell>
          <cell r="G8">
            <v>17760</v>
          </cell>
        </row>
        <row r="9">
          <cell r="A9">
            <v>41275</v>
          </cell>
          <cell r="B9">
            <v>29340</v>
          </cell>
          <cell r="E9">
            <v>29340</v>
          </cell>
          <cell r="F9">
            <v>48100</v>
          </cell>
          <cell r="G9">
            <v>18760</v>
          </cell>
        </row>
        <row r="10">
          <cell r="A10">
            <v>41365</v>
          </cell>
          <cell r="B10">
            <v>27870</v>
          </cell>
          <cell r="E10">
            <v>27870</v>
          </cell>
          <cell r="F10">
            <v>44600</v>
          </cell>
          <cell r="G10">
            <v>16730</v>
          </cell>
        </row>
        <row r="11">
          <cell r="A11">
            <v>41456</v>
          </cell>
          <cell r="B11">
            <v>27740</v>
          </cell>
          <cell r="E11">
            <v>27740</v>
          </cell>
          <cell r="F11">
            <v>43100</v>
          </cell>
          <cell r="G11">
            <v>15360</v>
          </cell>
        </row>
        <row r="12">
          <cell r="A12">
            <v>41548</v>
          </cell>
          <cell r="B12">
            <v>27650</v>
          </cell>
          <cell r="E12">
            <v>27650</v>
          </cell>
          <cell r="F12">
            <v>45600</v>
          </cell>
          <cell r="G12">
            <v>17950</v>
          </cell>
        </row>
        <row r="13">
          <cell r="A13">
            <v>41640</v>
          </cell>
          <cell r="B13">
            <v>27260</v>
          </cell>
          <cell r="E13">
            <v>27260</v>
          </cell>
          <cell r="F13">
            <v>44500</v>
          </cell>
          <cell r="G13">
            <v>17240</v>
          </cell>
        </row>
        <row r="14">
          <cell r="A14">
            <v>41730</v>
          </cell>
          <cell r="B14">
            <v>26770</v>
          </cell>
          <cell r="E14">
            <v>26770</v>
          </cell>
          <cell r="F14">
            <v>44700</v>
          </cell>
          <cell r="G14">
            <v>17930</v>
          </cell>
        </row>
        <row r="15">
          <cell r="A15">
            <v>41821</v>
          </cell>
          <cell r="B15">
            <v>26550</v>
          </cell>
          <cell r="E15">
            <v>26550</v>
          </cell>
          <cell r="F15">
            <v>47500</v>
          </cell>
          <cell r="G15">
            <v>20950</v>
          </cell>
        </row>
        <row r="16">
          <cell r="A16">
            <v>41913</v>
          </cell>
          <cell r="B16">
            <v>25930</v>
          </cell>
          <cell r="E16">
            <v>25930</v>
          </cell>
          <cell r="F16">
            <v>44700</v>
          </cell>
          <cell r="G16">
            <v>18770</v>
          </cell>
        </row>
        <row r="17">
          <cell r="A17">
            <v>42005</v>
          </cell>
          <cell r="B17">
            <v>26670</v>
          </cell>
          <cell r="E17">
            <v>26670</v>
          </cell>
          <cell r="F17">
            <v>43100</v>
          </cell>
          <cell r="G17">
            <v>16430</v>
          </cell>
        </row>
        <row r="18">
          <cell r="A18">
            <v>42095</v>
          </cell>
          <cell r="B18">
            <v>28380</v>
          </cell>
          <cell r="E18">
            <v>28380</v>
          </cell>
          <cell r="F18">
            <v>47000</v>
          </cell>
          <cell r="G18">
            <v>18620</v>
          </cell>
        </row>
        <row r="19">
          <cell r="A19">
            <v>42186</v>
          </cell>
          <cell r="B19">
            <v>28380</v>
          </cell>
          <cell r="E19">
            <v>28380</v>
          </cell>
          <cell r="F19">
            <v>39700</v>
          </cell>
          <cell r="G19">
            <v>11320</v>
          </cell>
        </row>
        <row r="20">
          <cell r="A20">
            <v>42278</v>
          </cell>
          <cell r="B20">
            <v>28040</v>
          </cell>
          <cell r="E20">
            <v>28040</v>
          </cell>
          <cell r="F20">
            <v>38600</v>
          </cell>
          <cell r="G20">
            <v>10560</v>
          </cell>
        </row>
        <row r="21">
          <cell r="A21">
            <v>42370</v>
          </cell>
          <cell r="B21">
            <v>28380</v>
          </cell>
          <cell r="E21">
            <v>28380</v>
          </cell>
          <cell r="F21">
            <v>43300</v>
          </cell>
          <cell r="G21">
            <v>14920</v>
          </cell>
        </row>
        <row r="22">
          <cell r="A22">
            <v>42461</v>
          </cell>
          <cell r="B22">
            <v>27490</v>
          </cell>
          <cell r="E22">
            <v>27490</v>
          </cell>
          <cell r="F22">
            <v>38900</v>
          </cell>
          <cell r="G22">
            <v>11410</v>
          </cell>
        </row>
        <row r="23">
          <cell r="A23">
            <v>42552</v>
          </cell>
          <cell r="B23">
            <v>27520</v>
          </cell>
          <cell r="E23">
            <v>27520</v>
          </cell>
          <cell r="F23">
            <v>40700</v>
          </cell>
          <cell r="G23">
            <v>13180</v>
          </cell>
        </row>
        <row r="24">
          <cell r="A24">
            <v>42644</v>
          </cell>
          <cell r="B24">
            <v>28870</v>
          </cell>
          <cell r="E24">
            <v>28870</v>
          </cell>
          <cell r="F24">
            <v>37800</v>
          </cell>
          <cell r="G24">
            <v>8930</v>
          </cell>
        </row>
        <row r="25">
          <cell r="A25">
            <v>42736</v>
          </cell>
          <cell r="B25">
            <v>28800</v>
          </cell>
          <cell r="E25">
            <v>28800</v>
          </cell>
          <cell r="F25">
            <v>39600</v>
          </cell>
          <cell r="G25">
            <v>10800</v>
          </cell>
        </row>
        <row r="26">
          <cell r="A26">
            <v>42826</v>
          </cell>
          <cell r="B26">
            <v>28550</v>
          </cell>
          <cell r="E26">
            <v>28550</v>
          </cell>
          <cell r="F26">
            <v>43700</v>
          </cell>
          <cell r="G26">
            <v>15150</v>
          </cell>
        </row>
        <row r="27">
          <cell r="A27">
            <v>42917</v>
          </cell>
          <cell r="B27">
            <v>27890</v>
          </cell>
          <cell r="E27">
            <v>27890</v>
          </cell>
          <cell r="F27">
            <v>39400</v>
          </cell>
          <cell r="G27">
            <v>11510</v>
          </cell>
        </row>
        <row r="28">
          <cell r="A28">
            <v>43009</v>
          </cell>
          <cell r="B28">
            <v>27530</v>
          </cell>
          <cell r="E28">
            <v>27530</v>
          </cell>
          <cell r="F28">
            <v>42000</v>
          </cell>
          <cell r="G28">
            <v>14470</v>
          </cell>
        </row>
        <row r="29">
          <cell r="A29">
            <v>43101</v>
          </cell>
          <cell r="B29">
            <v>28000</v>
          </cell>
          <cell r="E29">
            <v>28000</v>
          </cell>
          <cell r="F29">
            <v>40900</v>
          </cell>
          <cell r="G29">
            <v>12900</v>
          </cell>
        </row>
        <row r="30">
          <cell r="A30">
            <v>43191</v>
          </cell>
          <cell r="B30">
            <v>26920</v>
          </cell>
          <cell r="E30">
            <v>26920</v>
          </cell>
          <cell r="F30">
            <v>34900</v>
          </cell>
          <cell r="G30">
            <v>7980</v>
          </cell>
        </row>
        <row r="31">
          <cell r="A31">
            <v>43282</v>
          </cell>
          <cell r="B31">
            <v>27050</v>
          </cell>
          <cell r="E31">
            <v>27050</v>
          </cell>
          <cell r="F31">
            <v>40800</v>
          </cell>
          <cell r="G31">
            <v>13750</v>
          </cell>
        </row>
        <row r="32">
          <cell r="A32">
            <v>43374</v>
          </cell>
          <cell r="B32">
            <v>27370</v>
          </cell>
          <cell r="E32">
            <v>27370</v>
          </cell>
          <cell r="F32">
            <v>38500</v>
          </cell>
          <cell r="G32">
            <v>11130</v>
          </cell>
        </row>
        <row r="33">
          <cell r="A33">
            <v>43466</v>
          </cell>
          <cell r="B33">
            <v>27260</v>
          </cell>
          <cell r="E33">
            <v>27260</v>
          </cell>
          <cell r="F33">
            <v>35200</v>
          </cell>
          <cell r="G33">
            <v>7940</v>
          </cell>
        </row>
        <row r="34">
          <cell r="A34">
            <v>43556</v>
          </cell>
          <cell r="B34">
            <v>25950</v>
          </cell>
          <cell r="E34">
            <v>25950</v>
          </cell>
          <cell r="F34">
            <v>35800</v>
          </cell>
          <cell r="G34">
            <v>9850</v>
          </cell>
        </row>
        <row r="35">
          <cell r="A35">
            <v>43647</v>
          </cell>
          <cell r="B35">
            <v>25420</v>
          </cell>
          <cell r="E35">
            <v>25420</v>
          </cell>
          <cell r="F35">
            <v>37300</v>
          </cell>
          <cell r="G35">
            <v>11880</v>
          </cell>
        </row>
        <row r="36">
          <cell r="A36">
            <v>43739</v>
          </cell>
          <cell r="B36">
            <v>24890</v>
          </cell>
          <cell r="E36">
            <v>24890</v>
          </cell>
          <cell r="F36">
            <v>40700</v>
          </cell>
          <cell r="G36">
            <v>15810</v>
          </cell>
        </row>
        <row r="37">
          <cell r="A37">
            <v>43831</v>
          </cell>
          <cell r="B37">
            <v>26360</v>
          </cell>
          <cell r="E37">
            <v>26360</v>
          </cell>
          <cell r="F37">
            <v>39000</v>
          </cell>
          <cell r="G37">
            <v>12640</v>
          </cell>
        </row>
        <row r="38">
          <cell r="A38">
            <v>43922</v>
          </cell>
          <cell r="B38">
            <v>30000</v>
          </cell>
          <cell r="E38">
            <v>30000</v>
          </cell>
          <cell r="F38">
            <v>57100</v>
          </cell>
          <cell r="G38">
            <v>27100</v>
          </cell>
        </row>
        <row r="39">
          <cell r="A39">
            <v>44013</v>
          </cell>
          <cell r="B39">
            <v>13100</v>
          </cell>
          <cell r="E39">
            <v>13100</v>
          </cell>
          <cell r="F39">
            <v>54000</v>
          </cell>
          <cell r="G39">
            <v>40900</v>
          </cell>
        </row>
        <row r="40">
          <cell r="A40">
            <v>44105</v>
          </cell>
          <cell r="B40">
            <v>49820</v>
          </cell>
          <cell r="E40">
            <v>44600</v>
          </cell>
          <cell r="F40">
            <v>44600</v>
          </cell>
          <cell r="G40">
            <v>-5220</v>
          </cell>
        </row>
        <row r="41">
          <cell r="A41">
            <v>44197</v>
          </cell>
          <cell r="B41">
            <v>45950</v>
          </cell>
          <cell r="E41">
            <v>44200</v>
          </cell>
          <cell r="F41">
            <v>44200</v>
          </cell>
          <cell r="G41">
            <v>-1750</v>
          </cell>
        </row>
        <row r="42">
          <cell r="A42">
            <v>44287</v>
          </cell>
          <cell r="B42">
            <v>51340</v>
          </cell>
          <cell r="E42">
            <v>42400</v>
          </cell>
          <cell r="F42">
            <v>42400</v>
          </cell>
          <cell r="G42">
            <v>-8940</v>
          </cell>
        </row>
        <row r="43">
          <cell r="A43">
            <v>44378</v>
          </cell>
          <cell r="B43">
            <v>63570</v>
          </cell>
          <cell r="E43">
            <v>44000</v>
          </cell>
          <cell r="F43">
            <v>44000</v>
          </cell>
          <cell r="G43">
            <v>-19570</v>
          </cell>
        </row>
        <row r="44">
          <cell r="A44">
            <v>44470</v>
          </cell>
          <cell r="B44">
            <v>38280</v>
          </cell>
          <cell r="E44">
            <v>38280</v>
          </cell>
          <cell r="F44">
            <v>41800</v>
          </cell>
          <cell r="G44">
            <v>3520</v>
          </cell>
        </row>
        <row r="45">
          <cell r="A45">
            <v>44562</v>
          </cell>
          <cell r="B45">
            <v>33500</v>
          </cell>
          <cell r="E45">
            <v>33500</v>
          </cell>
          <cell r="F45">
            <v>34800</v>
          </cell>
          <cell r="G45">
            <v>1300</v>
          </cell>
        </row>
        <row r="46">
          <cell r="A46">
            <v>44652</v>
          </cell>
          <cell r="B46">
            <v>27690</v>
          </cell>
          <cell r="E46">
            <v>27690</v>
          </cell>
          <cell r="F46">
            <v>31300</v>
          </cell>
          <cell r="G46">
            <v>3610</v>
          </cell>
        </row>
        <row r="47">
          <cell r="A47">
            <v>44743</v>
          </cell>
          <cell r="B47">
            <v>27670</v>
          </cell>
          <cell r="E47">
            <v>27670</v>
          </cell>
          <cell r="F47">
            <v>33900</v>
          </cell>
          <cell r="G47">
            <v>6230</v>
          </cell>
        </row>
        <row r="48">
          <cell r="A48">
            <v>44835</v>
          </cell>
          <cell r="B48">
            <v>23250</v>
          </cell>
          <cell r="E48">
            <v>23250</v>
          </cell>
          <cell r="F48">
            <v>36200</v>
          </cell>
          <cell r="G48">
            <v>12950</v>
          </cell>
        </row>
        <row r="49">
          <cell r="A49">
            <v>44927</v>
          </cell>
          <cell r="B49">
            <v>22860</v>
          </cell>
          <cell r="E49">
            <v>22860</v>
          </cell>
          <cell r="F49">
            <v>26500</v>
          </cell>
          <cell r="G49">
            <v>3640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7EE02-4D27-448D-9009-4A467C8B8DE8}">
  <dimension ref="A1:H31"/>
  <sheetViews>
    <sheetView tabSelected="1" workbookViewId="0">
      <selection activeCell="K19" sqref="K19"/>
    </sheetView>
  </sheetViews>
  <sheetFormatPr defaultRowHeight="15" x14ac:dyDescent="0.25"/>
  <cols>
    <col min="1" max="1" width="14.42578125" customWidth="1"/>
  </cols>
  <sheetData>
    <row r="1" spans="1:4" x14ac:dyDescent="0.25">
      <c r="A1" s="1" t="s">
        <v>14</v>
      </c>
      <c r="B1" s="1">
        <v>2021</v>
      </c>
      <c r="C1" s="1">
        <v>2022</v>
      </c>
      <c r="D1" s="17" t="s">
        <v>17</v>
      </c>
    </row>
    <row r="2" spans="1:4" x14ac:dyDescent="0.25">
      <c r="A2" s="2" t="s">
        <v>16</v>
      </c>
      <c r="B2" s="2">
        <v>8.6</v>
      </c>
      <c r="C2" s="2">
        <v>6.5</v>
      </c>
      <c r="D2" s="2">
        <f>SUM(C3:C4)/2</f>
        <v>12.5</v>
      </c>
    </row>
    <row r="3" spans="1:4" x14ac:dyDescent="0.25">
      <c r="A3" s="2" t="s">
        <v>42</v>
      </c>
      <c r="B3" s="2">
        <v>19.5</v>
      </c>
      <c r="C3" s="2">
        <v>15.7</v>
      </c>
      <c r="D3" s="2">
        <v>12.5</v>
      </c>
    </row>
    <row r="4" spans="1:4" x14ac:dyDescent="0.25">
      <c r="A4" s="2" t="s">
        <v>43</v>
      </c>
      <c r="B4" s="2">
        <v>11.6</v>
      </c>
      <c r="C4" s="2">
        <v>9.3000000000000007</v>
      </c>
      <c r="D4" s="2">
        <v>12.5</v>
      </c>
    </row>
    <row r="5" spans="1:4" x14ac:dyDescent="0.25">
      <c r="A5" s="2" t="s">
        <v>44</v>
      </c>
      <c r="B5" s="2">
        <v>8.9</v>
      </c>
      <c r="C5" s="2">
        <v>6.5</v>
      </c>
      <c r="D5" s="2">
        <v>12.5</v>
      </c>
    </row>
    <row r="6" spans="1:4" x14ac:dyDescent="0.25">
      <c r="A6" s="2" t="s">
        <v>45</v>
      </c>
      <c r="B6" s="2">
        <v>8.6999999999999993</v>
      </c>
      <c r="C6" s="2">
        <v>6.1</v>
      </c>
      <c r="D6" s="2">
        <v>12.5</v>
      </c>
    </row>
    <row r="7" spans="1:4" x14ac:dyDescent="0.25">
      <c r="A7" s="2" t="s">
        <v>46</v>
      </c>
      <c r="B7" s="2">
        <v>6.8</v>
      </c>
      <c r="C7" s="2">
        <v>4.9000000000000004</v>
      </c>
      <c r="D7" s="2">
        <v>12.5</v>
      </c>
    </row>
    <row r="8" spans="1:4" x14ac:dyDescent="0.25">
      <c r="A8" s="2" t="s">
        <v>47</v>
      </c>
      <c r="B8" s="2">
        <v>6</v>
      </c>
      <c r="C8" s="2">
        <v>4.5999999999999996</v>
      </c>
      <c r="D8" s="2">
        <v>12.5</v>
      </c>
    </row>
    <row r="9" spans="1:4" x14ac:dyDescent="0.25">
      <c r="A9" s="2" t="s">
        <v>48</v>
      </c>
      <c r="B9" s="2">
        <v>6.5</v>
      </c>
      <c r="C9" s="2">
        <v>4.0999999999999996</v>
      </c>
      <c r="D9" s="2">
        <v>12.5</v>
      </c>
    </row>
    <row r="10" spans="1:4" x14ac:dyDescent="0.25">
      <c r="A10" s="2" t="s">
        <v>49</v>
      </c>
      <c r="B10" s="2">
        <v>5.4</v>
      </c>
      <c r="C10" s="2">
        <v>5</v>
      </c>
      <c r="D10" s="2">
        <v>12.5</v>
      </c>
    </row>
    <row r="11" spans="1:4" x14ac:dyDescent="0.25">
      <c r="A11" s="2" t="s">
        <v>50</v>
      </c>
      <c r="B11" s="2">
        <v>7.5</v>
      </c>
      <c r="C11" s="2">
        <v>6.1</v>
      </c>
      <c r="D11" s="2">
        <v>12.5</v>
      </c>
    </row>
    <row r="12" spans="1:4" x14ac:dyDescent="0.25">
      <c r="A12" s="2" t="s">
        <v>51</v>
      </c>
      <c r="B12" s="2">
        <v>11</v>
      </c>
      <c r="C12" s="2">
        <v>7.5</v>
      </c>
      <c r="D12" s="2">
        <v>12.5</v>
      </c>
    </row>
    <row r="13" spans="1:4" x14ac:dyDescent="0.25">
      <c r="A13" s="8" t="s">
        <v>52</v>
      </c>
      <c r="B13" s="8">
        <v>8.6999999999999993</v>
      </c>
      <c r="C13" s="8">
        <v>7.1</v>
      </c>
      <c r="D13" s="8">
        <v>12.5</v>
      </c>
    </row>
    <row r="19" spans="1:8" x14ac:dyDescent="0.25">
      <c r="B19" t="s">
        <v>53</v>
      </c>
    </row>
    <row r="20" spans="1:8" x14ac:dyDescent="0.25">
      <c r="A20" s="1"/>
      <c r="B20" s="17" t="s">
        <v>16</v>
      </c>
      <c r="C20" s="17" t="s">
        <v>42</v>
      </c>
      <c r="D20" s="17" t="s">
        <v>43</v>
      </c>
      <c r="E20" s="17" t="s">
        <v>18</v>
      </c>
      <c r="F20" s="17" t="s">
        <v>50</v>
      </c>
      <c r="G20" s="17" t="s">
        <v>51</v>
      </c>
      <c r="H20" s="17" t="s">
        <v>52</v>
      </c>
    </row>
    <row r="21" spans="1:8" x14ac:dyDescent="0.25">
      <c r="A21" s="2">
        <v>2021</v>
      </c>
      <c r="B21" s="2">
        <v>8.6</v>
      </c>
      <c r="C21" s="2">
        <v>19.5</v>
      </c>
      <c r="D21" s="2">
        <v>11.6</v>
      </c>
      <c r="E21" s="14">
        <f>(B5+B6+B7+B8+B9+B10)/6</f>
        <v>7.0500000000000007</v>
      </c>
      <c r="F21" s="2">
        <v>7.5</v>
      </c>
      <c r="G21" s="2">
        <v>11</v>
      </c>
      <c r="H21" s="2">
        <v>8.6999999999999993</v>
      </c>
    </row>
    <row r="22" spans="1:8" x14ac:dyDescent="0.25">
      <c r="A22" s="2">
        <v>2022</v>
      </c>
      <c r="B22" s="2">
        <v>6.5</v>
      </c>
      <c r="C22" s="2">
        <v>15.7</v>
      </c>
      <c r="D22" s="2">
        <v>9.3000000000000007</v>
      </c>
      <c r="E22" s="2">
        <f>(C5+C6+C7+C8+C9+C10)/6</f>
        <v>5.2</v>
      </c>
      <c r="F22" s="2">
        <v>6.1</v>
      </c>
      <c r="G22" s="2">
        <v>7.5</v>
      </c>
      <c r="H22" s="2">
        <v>7.1</v>
      </c>
    </row>
    <row r="23" spans="1:8" x14ac:dyDescent="0.25">
      <c r="A23" s="2"/>
    </row>
    <row r="24" spans="1:8" x14ac:dyDescent="0.25">
      <c r="A24" s="2"/>
    </row>
    <row r="25" spans="1:8" x14ac:dyDescent="0.25">
      <c r="B25" s="17" t="s">
        <v>53</v>
      </c>
    </row>
    <row r="26" spans="1:8" x14ac:dyDescent="0.25">
      <c r="A26" s="1"/>
      <c r="B26" s="17" t="s">
        <v>17</v>
      </c>
      <c r="C26" s="17" t="s">
        <v>18</v>
      </c>
      <c r="D26" s="17" t="s">
        <v>19</v>
      </c>
      <c r="F26" s="17"/>
      <c r="G26" s="17"/>
      <c r="H26" s="17"/>
    </row>
    <row r="27" spans="1:8" x14ac:dyDescent="0.25">
      <c r="A27" s="1">
        <v>2021</v>
      </c>
      <c r="B27" s="14">
        <f>(B3+B4)/2</f>
        <v>15.55</v>
      </c>
      <c r="C27" s="14">
        <f>(B11+B12+B13+B14+B15+B16)/6</f>
        <v>4.5333333333333332</v>
      </c>
      <c r="D27" s="14">
        <f>(F27+G27+H27)/3</f>
        <v>0</v>
      </c>
      <c r="F27" s="2"/>
      <c r="G27" s="2"/>
      <c r="H27" s="2"/>
    </row>
    <row r="28" spans="1:8" x14ac:dyDescent="0.25">
      <c r="A28" s="1">
        <v>2022</v>
      </c>
      <c r="B28" s="2">
        <f>(C3+C4)/2</f>
        <v>12.5</v>
      </c>
      <c r="C28" s="2">
        <f>(C11+C12+C13+C14+C15+C16)/6</f>
        <v>3.4499999999999997</v>
      </c>
      <c r="D28" s="14">
        <f>(F28+G28+H28)/3</f>
        <v>0</v>
      </c>
      <c r="F28" s="2"/>
      <c r="G28" s="2"/>
      <c r="H28" s="2"/>
    </row>
    <row r="29" spans="1:8" x14ac:dyDescent="0.25">
      <c r="A29" s="1" t="s">
        <v>16</v>
      </c>
      <c r="B29" s="2">
        <v>6.5</v>
      </c>
      <c r="C29" s="2">
        <v>6.5</v>
      </c>
      <c r="D29" s="2">
        <v>6.5</v>
      </c>
      <c r="F29" s="2"/>
      <c r="G29" s="2"/>
      <c r="H29" s="2"/>
    </row>
    <row r="30" spans="1:8" x14ac:dyDescent="0.25">
      <c r="A30" s="2"/>
    </row>
    <row r="31" spans="1:8" x14ac:dyDescent="0.25">
      <c r="A3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05E3-9053-410A-B285-D01DE90F9B94}">
  <dimension ref="A1:X22"/>
  <sheetViews>
    <sheetView topLeftCell="A25" workbookViewId="0">
      <selection activeCell="N18" sqref="N18"/>
    </sheetView>
  </sheetViews>
  <sheetFormatPr defaultRowHeight="15" x14ac:dyDescent="0.25"/>
  <cols>
    <col min="1" max="1" width="12.7109375" style="2" customWidth="1"/>
    <col min="2" max="2" width="10.5703125" style="2" customWidth="1"/>
    <col min="3" max="4" width="9.140625" style="2"/>
    <col min="5" max="5" width="11.85546875" style="2" customWidth="1"/>
    <col min="6" max="9" width="9.140625" style="2"/>
    <col min="10" max="10" width="10.7109375" style="2" customWidth="1"/>
    <col min="11" max="16384" width="9.140625" style="2"/>
  </cols>
  <sheetData>
    <row r="1" spans="1:24" x14ac:dyDescent="0.25">
      <c r="A1" s="1" t="s">
        <v>8</v>
      </c>
    </row>
    <row r="2" spans="1:24" x14ac:dyDescent="0.25">
      <c r="A2" s="2" t="s">
        <v>9</v>
      </c>
    </row>
    <row r="3" spans="1:24" x14ac:dyDescent="0.25">
      <c r="A3" s="2" t="s">
        <v>10</v>
      </c>
      <c r="C3" s="1" t="s">
        <v>11</v>
      </c>
      <c r="M3" s="6"/>
      <c r="N3" s="1" t="s">
        <v>12</v>
      </c>
    </row>
    <row r="4" spans="1:24" s="1" customFormat="1" x14ac:dyDescent="0.25">
      <c r="A4" s="1" t="s">
        <v>13</v>
      </c>
      <c r="B4" s="1" t="s">
        <v>14</v>
      </c>
      <c r="C4" s="1">
        <v>2012</v>
      </c>
      <c r="D4" s="1">
        <v>2013</v>
      </c>
      <c r="E4" s="1">
        <v>2014</v>
      </c>
      <c r="F4" s="1">
        <v>2015</v>
      </c>
      <c r="G4" s="1">
        <v>2016</v>
      </c>
      <c r="H4" s="1">
        <v>2017</v>
      </c>
      <c r="I4" s="1">
        <v>2018</v>
      </c>
      <c r="J4" s="1">
        <v>2019</v>
      </c>
      <c r="K4" s="1">
        <v>2020</v>
      </c>
      <c r="L4" s="1">
        <v>2021</v>
      </c>
      <c r="M4" s="7">
        <v>2022</v>
      </c>
      <c r="N4" s="1">
        <v>2012</v>
      </c>
      <c r="O4" s="1">
        <v>2013</v>
      </c>
      <c r="P4" s="1">
        <v>2014</v>
      </c>
      <c r="Q4" s="1">
        <v>2015</v>
      </c>
      <c r="R4" s="1">
        <v>2016</v>
      </c>
      <c r="S4" s="1">
        <v>2017</v>
      </c>
      <c r="T4" s="1">
        <v>2018</v>
      </c>
      <c r="U4" s="1">
        <v>2019</v>
      </c>
      <c r="V4" s="1">
        <v>2020</v>
      </c>
      <c r="W4" s="1">
        <v>2021</v>
      </c>
      <c r="X4" s="1">
        <v>2022</v>
      </c>
    </row>
    <row r="5" spans="1:24" x14ac:dyDescent="0.25">
      <c r="A5" s="1" t="s">
        <v>15</v>
      </c>
      <c r="B5" s="2" t="s">
        <v>16</v>
      </c>
      <c r="C5" s="2">
        <v>504.9</v>
      </c>
      <c r="D5" s="2">
        <v>500.6</v>
      </c>
      <c r="E5" s="2">
        <v>492.6</v>
      </c>
      <c r="F5" s="2">
        <v>487.3</v>
      </c>
      <c r="G5" s="2">
        <v>483.6</v>
      </c>
      <c r="H5" s="2">
        <v>488.8</v>
      </c>
      <c r="I5" s="2">
        <v>490.2</v>
      </c>
      <c r="J5" s="2">
        <v>501.8</v>
      </c>
      <c r="K5" s="2">
        <v>491.9</v>
      </c>
      <c r="L5" s="2">
        <v>512</v>
      </c>
      <c r="M5" s="6">
        <v>518.79999999999995</v>
      </c>
      <c r="N5" s="2">
        <v>46.7</v>
      </c>
      <c r="O5" s="2">
        <v>45.2</v>
      </c>
      <c r="P5" s="2">
        <v>44.6</v>
      </c>
      <c r="Q5" s="2">
        <v>43</v>
      </c>
      <c r="R5" s="2">
        <v>40.4</v>
      </c>
      <c r="S5" s="2">
        <v>41.7</v>
      </c>
      <c r="T5" s="2">
        <v>38.4</v>
      </c>
      <c r="U5" s="2">
        <v>37.200000000000003</v>
      </c>
      <c r="V5" s="2">
        <v>48.6</v>
      </c>
      <c r="W5" s="2">
        <v>43.9</v>
      </c>
      <c r="X5" s="2">
        <v>33.799999999999997</v>
      </c>
    </row>
    <row r="6" spans="1:24" x14ac:dyDescent="0.25">
      <c r="B6" s="2" t="s">
        <v>17</v>
      </c>
      <c r="C6" s="2">
        <v>78.2</v>
      </c>
      <c r="D6" s="2">
        <v>76.8</v>
      </c>
      <c r="E6" s="2">
        <v>74.599999999999994</v>
      </c>
      <c r="F6" s="2">
        <v>74</v>
      </c>
      <c r="G6" s="2">
        <v>70.3</v>
      </c>
      <c r="H6" s="2">
        <v>71.099999999999994</v>
      </c>
      <c r="I6" s="2">
        <v>73.099999999999994</v>
      </c>
      <c r="J6" s="2">
        <v>77.099999999999994</v>
      </c>
      <c r="K6" s="2">
        <v>71.8</v>
      </c>
      <c r="L6" s="2">
        <v>75.2</v>
      </c>
      <c r="M6" s="6">
        <v>75.5</v>
      </c>
      <c r="N6" s="2">
        <v>14</v>
      </c>
      <c r="O6" s="2">
        <v>13.4</v>
      </c>
      <c r="P6" s="2">
        <v>12.9</v>
      </c>
      <c r="Q6" s="2">
        <v>11.2</v>
      </c>
      <c r="R6" s="2">
        <v>9.6</v>
      </c>
      <c r="S6" s="2">
        <v>11.6</v>
      </c>
      <c r="T6" s="2">
        <v>11</v>
      </c>
      <c r="U6" s="2">
        <v>10.5</v>
      </c>
      <c r="V6" s="2">
        <v>12</v>
      </c>
      <c r="W6" s="2">
        <v>10.7</v>
      </c>
      <c r="X6" s="2">
        <v>8.6999999999999993</v>
      </c>
    </row>
    <row r="7" spans="1:24" x14ac:dyDescent="0.25">
      <c r="B7" s="2" t="s">
        <v>18</v>
      </c>
      <c r="C7" s="2">
        <v>323.10000000000002</v>
      </c>
      <c r="D7" s="2">
        <v>318.7</v>
      </c>
      <c r="E7" s="2">
        <v>312</v>
      </c>
      <c r="F7" s="2">
        <v>307.2</v>
      </c>
      <c r="G7" s="2">
        <v>301.5</v>
      </c>
      <c r="H7" s="2">
        <v>302.8</v>
      </c>
      <c r="I7" s="2">
        <v>302.8</v>
      </c>
      <c r="J7" s="2">
        <v>305.7</v>
      </c>
      <c r="K7" s="2">
        <v>304.2</v>
      </c>
      <c r="L7" s="2">
        <v>311.3</v>
      </c>
      <c r="M7" s="6">
        <v>316.7</v>
      </c>
      <c r="N7" s="2">
        <v>25</v>
      </c>
      <c r="O7" s="2">
        <v>24</v>
      </c>
      <c r="P7" s="2">
        <v>23.4</v>
      </c>
      <c r="Q7" s="2">
        <v>22.7</v>
      </c>
      <c r="R7" s="2">
        <v>22.1</v>
      </c>
      <c r="S7" s="2">
        <v>21.6</v>
      </c>
      <c r="T7" s="2">
        <v>19.5</v>
      </c>
      <c r="U7" s="2">
        <v>18.899999999999999</v>
      </c>
      <c r="V7" s="2">
        <v>25.6</v>
      </c>
      <c r="W7" s="2">
        <v>22</v>
      </c>
      <c r="X7" s="2">
        <v>16.5</v>
      </c>
    </row>
    <row r="8" spans="1:24" x14ac:dyDescent="0.25">
      <c r="A8" s="8"/>
      <c r="B8" s="8" t="s">
        <v>19</v>
      </c>
      <c r="C8" s="8">
        <v>103.5</v>
      </c>
      <c r="D8" s="8">
        <v>105</v>
      </c>
      <c r="E8" s="8">
        <v>106.1</v>
      </c>
      <c r="F8" s="8">
        <v>106.1</v>
      </c>
      <c r="G8" s="8">
        <v>111.9</v>
      </c>
      <c r="H8" s="8">
        <v>114.9</v>
      </c>
      <c r="I8" s="8">
        <v>114.2</v>
      </c>
      <c r="J8" s="8">
        <v>118.9</v>
      </c>
      <c r="K8" s="8">
        <v>115.9</v>
      </c>
      <c r="L8" s="8">
        <v>125.5</v>
      </c>
      <c r="M8" s="9">
        <v>126.6</v>
      </c>
      <c r="N8" s="8">
        <v>7.7</v>
      </c>
      <c r="O8" s="8">
        <v>7.8</v>
      </c>
      <c r="P8" s="8">
        <v>8.1999999999999993</v>
      </c>
      <c r="Q8" s="8">
        <v>9.1</v>
      </c>
      <c r="R8" s="8">
        <v>8.6</v>
      </c>
      <c r="S8" s="8">
        <v>8.5</v>
      </c>
      <c r="T8" s="8">
        <v>7.9</v>
      </c>
      <c r="U8" s="8">
        <v>7.8</v>
      </c>
      <c r="V8" s="8">
        <v>11</v>
      </c>
      <c r="W8" s="8">
        <v>11.1</v>
      </c>
      <c r="X8" s="8">
        <v>8.5</v>
      </c>
    </row>
    <row r="9" spans="1:24" x14ac:dyDescent="0.25">
      <c r="A9" s="10" t="s">
        <v>20</v>
      </c>
      <c r="B9" s="2" t="s">
        <v>16</v>
      </c>
      <c r="C9" s="2">
        <v>258.60000000000002</v>
      </c>
      <c r="D9" s="2">
        <v>254.7</v>
      </c>
      <c r="E9" s="2">
        <v>252.7</v>
      </c>
      <c r="F9" s="2">
        <v>248.5</v>
      </c>
      <c r="G9" s="2">
        <v>246.3</v>
      </c>
      <c r="H9" s="2">
        <v>248.2</v>
      </c>
      <c r="I9" s="2">
        <v>250.5</v>
      </c>
      <c r="J9" s="2">
        <v>253</v>
      </c>
      <c r="K9" s="2">
        <v>250</v>
      </c>
      <c r="L9" s="2">
        <v>260.3</v>
      </c>
      <c r="M9" s="6">
        <v>263.8</v>
      </c>
      <c r="N9" s="2">
        <v>27.3</v>
      </c>
      <c r="O9" s="2">
        <v>26.6</v>
      </c>
      <c r="P9" s="2">
        <v>27.5</v>
      </c>
      <c r="Q9" s="2">
        <v>25.9</v>
      </c>
      <c r="R9" s="2">
        <v>25.1</v>
      </c>
      <c r="S9" s="2">
        <v>26.3</v>
      </c>
      <c r="T9" s="2">
        <v>23.8</v>
      </c>
      <c r="U9" s="2">
        <v>21.9</v>
      </c>
      <c r="V9" s="2">
        <v>26.7</v>
      </c>
      <c r="W9" s="2">
        <v>25.2</v>
      </c>
      <c r="X9" s="2">
        <v>19.3</v>
      </c>
    </row>
    <row r="10" spans="1:24" x14ac:dyDescent="0.25">
      <c r="A10" s="10"/>
      <c r="B10" s="2" t="s">
        <v>17</v>
      </c>
      <c r="C10" s="2">
        <v>39.4</v>
      </c>
      <c r="D10" s="2">
        <v>38.799999999999997</v>
      </c>
      <c r="E10" s="2">
        <v>37.9</v>
      </c>
      <c r="F10" s="2">
        <v>37.700000000000003</v>
      </c>
      <c r="G10" s="2">
        <v>35.700000000000003</v>
      </c>
      <c r="H10" s="2">
        <v>35.700000000000003</v>
      </c>
      <c r="I10" s="2">
        <v>37.299999999999997</v>
      </c>
      <c r="J10" s="2">
        <v>39.200000000000003</v>
      </c>
      <c r="K10" s="2">
        <v>37.700000000000003</v>
      </c>
      <c r="L10" s="2">
        <v>38.5</v>
      </c>
      <c r="M10" s="6">
        <v>37.4</v>
      </c>
      <c r="N10" s="2">
        <v>8.4</v>
      </c>
      <c r="O10" s="2">
        <v>7.8</v>
      </c>
      <c r="P10" s="2">
        <v>8.1999999999999993</v>
      </c>
      <c r="Q10" s="2">
        <v>6.7</v>
      </c>
      <c r="R10" s="2">
        <v>5.7</v>
      </c>
      <c r="S10" s="2">
        <v>7</v>
      </c>
      <c r="T10" s="2">
        <v>6.4</v>
      </c>
      <c r="U10" s="2">
        <v>5.8</v>
      </c>
      <c r="V10" s="2">
        <v>7</v>
      </c>
      <c r="W10" s="2">
        <v>6.3</v>
      </c>
      <c r="X10" s="2">
        <v>4.9000000000000004</v>
      </c>
    </row>
    <row r="11" spans="1:24" x14ac:dyDescent="0.25">
      <c r="A11" s="10"/>
      <c r="B11" s="2" t="s">
        <v>18</v>
      </c>
      <c r="C11" s="2">
        <v>161.6</v>
      </c>
      <c r="D11" s="2">
        <v>158</v>
      </c>
      <c r="E11" s="2">
        <v>155.30000000000001</v>
      </c>
      <c r="F11" s="2">
        <v>153.1</v>
      </c>
      <c r="G11" s="2">
        <v>148.9</v>
      </c>
      <c r="H11" s="2">
        <v>150.4</v>
      </c>
      <c r="I11" s="2">
        <v>151</v>
      </c>
      <c r="J11" s="2">
        <v>150.1</v>
      </c>
      <c r="K11" s="2">
        <v>149.69999999999999</v>
      </c>
      <c r="L11" s="2">
        <v>153.80000000000001</v>
      </c>
      <c r="M11" s="6">
        <v>156.30000000000001</v>
      </c>
      <c r="N11" s="2">
        <v>14.2</v>
      </c>
      <c r="O11" s="2">
        <v>13.3</v>
      </c>
      <c r="P11" s="2">
        <v>13.6</v>
      </c>
      <c r="Q11" s="2">
        <v>13.3</v>
      </c>
      <c r="R11" s="2">
        <v>13.7</v>
      </c>
      <c r="S11" s="2">
        <v>13.8</v>
      </c>
      <c r="T11" s="2">
        <v>12.2</v>
      </c>
      <c r="U11" s="2">
        <v>11.4</v>
      </c>
      <c r="V11" s="2">
        <v>13.8</v>
      </c>
      <c r="W11" s="2">
        <v>13</v>
      </c>
      <c r="X11" s="2">
        <v>9.6999999999999993</v>
      </c>
    </row>
    <row r="12" spans="1:24" x14ac:dyDescent="0.25">
      <c r="A12" s="11"/>
      <c r="B12" s="8" t="s">
        <v>19</v>
      </c>
      <c r="C12" s="8">
        <v>57.7</v>
      </c>
      <c r="D12" s="8">
        <v>58</v>
      </c>
      <c r="E12" s="8">
        <v>59.5</v>
      </c>
      <c r="F12" s="8">
        <v>57.7</v>
      </c>
      <c r="G12" s="8">
        <v>61.7</v>
      </c>
      <c r="H12" s="8">
        <v>62</v>
      </c>
      <c r="I12" s="8">
        <v>62.2</v>
      </c>
      <c r="J12" s="8">
        <v>63.6</v>
      </c>
      <c r="K12" s="8">
        <v>62.7</v>
      </c>
      <c r="L12" s="8">
        <v>68</v>
      </c>
      <c r="M12" s="9">
        <v>70.099999999999994</v>
      </c>
      <c r="N12" s="8">
        <v>4.8</v>
      </c>
      <c r="O12" s="8">
        <v>5.4</v>
      </c>
      <c r="P12" s="8">
        <v>5.7</v>
      </c>
      <c r="Q12" s="8">
        <v>5.9</v>
      </c>
      <c r="R12" s="8">
        <v>5.8</v>
      </c>
      <c r="S12" s="8">
        <v>5.5</v>
      </c>
      <c r="T12" s="8">
        <v>5.0999999999999996</v>
      </c>
      <c r="U12" s="8">
        <v>4.8</v>
      </c>
      <c r="V12" s="8">
        <v>6</v>
      </c>
      <c r="W12" s="8">
        <v>6</v>
      </c>
      <c r="X12" s="8">
        <v>4.5999999999999996</v>
      </c>
    </row>
    <row r="13" spans="1:24" x14ac:dyDescent="0.25">
      <c r="A13" s="10" t="s">
        <v>21</v>
      </c>
      <c r="B13" s="2" t="s">
        <v>16</v>
      </c>
      <c r="C13" s="2">
        <v>246.2</v>
      </c>
      <c r="D13" s="2">
        <v>245.8</v>
      </c>
      <c r="E13" s="2">
        <v>239.9</v>
      </c>
      <c r="F13" s="2">
        <v>238.8</v>
      </c>
      <c r="G13" s="2">
        <v>237.3</v>
      </c>
      <c r="H13" s="2">
        <v>240.6</v>
      </c>
      <c r="I13" s="2">
        <v>239.7</v>
      </c>
      <c r="J13" s="2">
        <v>248.8</v>
      </c>
      <c r="K13" s="2">
        <v>241.9</v>
      </c>
      <c r="L13" s="2">
        <v>251.6</v>
      </c>
      <c r="M13" s="6">
        <v>254.9</v>
      </c>
      <c r="N13" s="2">
        <v>19.399999999999999</v>
      </c>
      <c r="O13" s="2">
        <v>18.600000000000001</v>
      </c>
      <c r="P13" s="2">
        <v>17.100000000000001</v>
      </c>
      <c r="Q13" s="2">
        <v>17.100000000000001</v>
      </c>
      <c r="R13" s="2">
        <v>15.3</v>
      </c>
      <c r="S13" s="2">
        <v>15.3</v>
      </c>
      <c r="T13" s="2">
        <v>14.6</v>
      </c>
      <c r="U13" s="2">
        <v>15.3</v>
      </c>
      <c r="V13" s="2">
        <v>21.8</v>
      </c>
      <c r="W13" s="2">
        <v>18.7</v>
      </c>
      <c r="X13" s="2">
        <v>14.6</v>
      </c>
    </row>
    <row r="14" spans="1:24" x14ac:dyDescent="0.25">
      <c r="B14" s="2" t="s">
        <v>17</v>
      </c>
      <c r="C14" s="2">
        <v>38.799999999999997</v>
      </c>
      <c r="D14" s="2">
        <v>38.1</v>
      </c>
      <c r="E14" s="2">
        <v>36.700000000000003</v>
      </c>
      <c r="F14" s="2">
        <v>36.299999999999997</v>
      </c>
      <c r="G14" s="2">
        <v>34.6</v>
      </c>
      <c r="H14" s="2">
        <v>35.4</v>
      </c>
      <c r="I14" s="2">
        <v>35.799999999999997</v>
      </c>
      <c r="J14" s="2">
        <v>37.9</v>
      </c>
      <c r="K14" s="2">
        <v>34.1</v>
      </c>
      <c r="L14" s="2">
        <v>36.700000000000003</v>
      </c>
      <c r="M14" s="6">
        <v>38</v>
      </c>
      <c r="N14" s="2">
        <v>5.6</v>
      </c>
      <c r="O14" s="2">
        <v>5.5</v>
      </c>
      <c r="P14" s="2">
        <v>4.7</v>
      </c>
      <c r="Q14" s="2">
        <v>4.5</v>
      </c>
      <c r="R14" s="2">
        <v>4</v>
      </c>
      <c r="S14" s="2">
        <v>4.5</v>
      </c>
      <c r="T14" s="2">
        <v>4.5</v>
      </c>
      <c r="U14" s="2">
        <v>4.8</v>
      </c>
      <c r="V14" s="2">
        <v>5.0999999999999996</v>
      </c>
      <c r="W14" s="2">
        <v>4.5</v>
      </c>
      <c r="X14" s="2">
        <v>3.8</v>
      </c>
    </row>
    <row r="15" spans="1:24" x14ac:dyDescent="0.25">
      <c r="B15" s="2" t="s">
        <v>18</v>
      </c>
      <c r="C15" s="2">
        <v>161.6</v>
      </c>
      <c r="D15" s="2">
        <v>160.80000000000001</v>
      </c>
      <c r="E15" s="2">
        <v>156.6</v>
      </c>
      <c r="F15" s="2">
        <v>154.1</v>
      </c>
      <c r="G15" s="2">
        <v>152.5</v>
      </c>
      <c r="H15" s="2">
        <v>152.30000000000001</v>
      </c>
      <c r="I15" s="2">
        <v>151.9</v>
      </c>
      <c r="J15" s="2">
        <v>155.6</v>
      </c>
      <c r="K15" s="2">
        <v>154.6</v>
      </c>
      <c r="L15" s="2">
        <v>157.5</v>
      </c>
      <c r="M15" s="6">
        <v>160.4</v>
      </c>
      <c r="N15" s="2">
        <v>10.9</v>
      </c>
      <c r="O15" s="2">
        <v>10.7</v>
      </c>
      <c r="P15" s="2">
        <v>9.8000000000000007</v>
      </c>
      <c r="Q15" s="2">
        <v>9.4</v>
      </c>
      <c r="R15" s="2">
        <v>8.5</v>
      </c>
      <c r="S15" s="2">
        <v>7.8</v>
      </c>
      <c r="T15" s="2">
        <v>7.4</v>
      </c>
      <c r="U15" s="2">
        <v>7.5</v>
      </c>
      <c r="V15" s="2">
        <v>11.8</v>
      </c>
      <c r="W15" s="2">
        <v>9</v>
      </c>
      <c r="X15" s="2">
        <v>6.8</v>
      </c>
    </row>
    <row r="16" spans="1:24" x14ac:dyDescent="0.25">
      <c r="B16" s="2" t="s">
        <v>19</v>
      </c>
      <c r="C16" s="2">
        <v>45.8</v>
      </c>
      <c r="D16" s="2">
        <v>47</v>
      </c>
      <c r="E16" s="2">
        <v>46.5</v>
      </c>
      <c r="F16" s="2">
        <v>48.4</v>
      </c>
      <c r="G16" s="2">
        <v>50.2</v>
      </c>
      <c r="H16" s="2">
        <v>52.9</v>
      </c>
      <c r="I16" s="2">
        <v>52</v>
      </c>
      <c r="J16" s="2">
        <v>55.3</v>
      </c>
      <c r="K16" s="2">
        <v>53.3</v>
      </c>
      <c r="L16" s="2">
        <v>57.5</v>
      </c>
      <c r="M16" s="6">
        <v>56.6</v>
      </c>
      <c r="N16" s="2">
        <v>2.9</v>
      </c>
      <c r="O16" s="2">
        <v>2.4</v>
      </c>
      <c r="P16" s="2">
        <v>2.6</v>
      </c>
      <c r="Q16" s="2">
        <v>3.2</v>
      </c>
      <c r="R16" s="2">
        <v>2.8</v>
      </c>
      <c r="S16" s="2">
        <v>3</v>
      </c>
      <c r="T16" s="2">
        <v>2.7</v>
      </c>
      <c r="U16" s="2">
        <v>3</v>
      </c>
      <c r="V16" s="2">
        <v>5</v>
      </c>
      <c r="W16" s="2">
        <v>5.2</v>
      </c>
      <c r="X16" s="2">
        <v>3.9</v>
      </c>
    </row>
    <row r="18" spans="2:11" x14ac:dyDescent="0.25">
      <c r="C18" s="1" t="s">
        <v>22</v>
      </c>
      <c r="D18" s="1"/>
      <c r="E18" s="12" t="s">
        <v>23</v>
      </c>
      <c r="F18" s="12"/>
      <c r="H18" s="1" t="s">
        <v>24</v>
      </c>
      <c r="J18" s="12" t="s">
        <v>23</v>
      </c>
      <c r="K18" s="12"/>
    </row>
    <row r="19" spans="2:11" x14ac:dyDescent="0.25">
      <c r="C19" s="1">
        <v>2021</v>
      </c>
      <c r="D19" s="1">
        <v>2022</v>
      </c>
      <c r="E19" s="12" t="s">
        <v>25</v>
      </c>
      <c r="F19" s="12" t="s">
        <v>26</v>
      </c>
      <c r="H19" s="1">
        <v>2021</v>
      </c>
      <c r="I19" s="1">
        <v>2022</v>
      </c>
      <c r="J19" s="12" t="s">
        <v>25</v>
      </c>
      <c r="K19" s="12" t="s">
        <v>26</v>
      </c>
    </row>
    <row r="20" spans="2:11" x14ac:dyDescent="0.25">
      <c r="B20" s="2" t="s">
        <v>17</v>
      </c>
      <c r="C20" s="2">
        <v>75.2</v>
      </c>
      <c r="D20" s="2">
        <v>75.5</v>
      </c>
      <c r="E20" s="3">
        <f t="shared" ref="E20:E22" si="0">(D20-C20)*1000</f>
        <v>299.99999999999716</v>
      </c>
      <c r="F20" s="13">
        <f t="shared" ref="F20:F22" si="1">(D20-C20)/C20*100</f>
        <v>0.39893617021276218</v>
      </c>
      <c r="H20" s="2">
        <v>10.7</v>
      </c>
      <c r="I20" s="2">
        <v>8.6999999999999993</v>
      </c>
      <c r="J20" s="3">
        <f t="shared" ref="J20:J22" si="2">(I20-H20)*1000</f>
        <v>-2000</v>
      </c>
      <c r="K20" s="14">
        <f t="shared" ref="K20:K22" si="3">(I20-H20)/H20*100</f>
        <v>-18.691588785046733</v>
      </c>
    </row>
    <row r="21" spans="2:11" x14ac:dyDescent="0.25">
      <c r="B21" s="2" t="s">
        <v>18</v>
      </c>
      <c r="C21" s="2">
        <v>311.3</v>
      </c>
      <c r="D21" s="2">
        <v>316.7</v>
      </c>
      <c r="E21" s="3">
        <f t="shared" si="0"/>
        <v>5399.9999999999773</v>
      </c>
      <c r="F21" s="13">
        <f t="shared" si="1"/>
        <v>1.7346610986186883</v>
      </c>
      <c r="H21" s="2">
        <v>22</v>
      </c>
      <c r="I21" s="2">
        <v>16.5</v>
      </c>
      <c r="J21" s="3">
        <f t="shared" si="2"/>
        <v>-5500</v>
      </c>
      <c r="K21" s="14">
        <f t="shared" si="3"/>
        <v>-25</v>
      </c>
    </row>
    <row r="22" spans="2:11" x14ac:dyDescent="0.25">
      <c r="B22" s="2" t="s">
        <v>19</v>
      </c>
      <c r="C22" s="2">
        <v>125.5</v>
      </c>
      <c r="D22" s="2">
        <v>126.6</v>
      </c>
      <c r="E22" s="3">
        <f t="shared" si="0"/>
        <v>1099.9999999999943</v>
      </c>
      <c r="F22" s="13">
        <f t="shared" si="1"/>
        <v>0.87649402390437803</v>
      </c>
      <c r="H22" s="2">
        <v>11.1</v>
      </c>
      <c r="I22" s="2">
        <v>8.5</v>
      </c>
      <c r="J22" s="3">
        <f t="shared" si="2"/>
        <v>-2599.9999999999995</v>
      </c>
      <c r="K22" s="14">
        <f t="shared" si="3"/>
        <v>-23.423423423423419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F951-B8AE-4BFB-8E24-982F50D56F76}">
  <dimension ref="A1:D16"/>
  <sheetViews>
    <sheetView topLeftCell="A16" workbookViewId="0">
      <selection activeCell="A16" sqref="A16"/>
    </sheetView>
  </sheetViews>
  <sheetFormatPr defaultRowHeight="15" x14ac:dyDescent="0.25"/>
  <cols>
    <col min="1" max="1" width="64.5703125" style="2" customWidth="1"/>
    <col min="2" max="2" width="9.28515625" style="2" customWidth="1"/>
    <col min="3" max="3" width="15.85546875" style="2" customWidth="1"/>
    <col min="4" max="4" width="22.42578125" style="2" customWidth="1"/>
    <col min="5" max="16384" width="9.140625" style="2"/>
  </cols>
  <sheetData>
    <row r="1" spans="1:4" x14ac:dyDescent="0.25">
      <c r="A1" s="1" t="s">
        <v>27</v>
      </c>
    </row>
    <row r="2" spans="1:4" x14ac:dyDescent="0.25">
      <c r="A2" s="2" t="s">
        <v>28</v>
      </c>
    </row>
    <row r="4" spans="1:4" x14ac:dyDescent="0.25">
      <c r="A4" s="1" t="s">
        <v>29</v>
      </c>
      <c r="B4" s="1" t="s">
        <v>30</v>
      </c>
      <c r="C4" s="1" t="s">
        <v>31</v>
      </c>
      <c r="D4" s="1" t="s">
        <v>32</v>
      </c>
    </row>
    <row r="5" spans="1:4" x14ac:dyDescent="0.25">
      <c r="A5" s="2" t="s">
        <v>33</v>
      </c>
      <c r="B5" s="2">
        <v>9.5</v>
      </c>
      <c r="C5" s="2">
        <v>9.9</v>
      </c>
      <c r="D5" s="2">
        <v>8.5</v>
      </c>
    </row>
    <row r="6" spans="1:4" x14ac:dyDescent="0.25">
      <c r="A6" s="15" t="s">
        <v>34</v>
      </c>
      <c r="B6" s="2">
        <v>9.5</v>
      </c>
      <c r="C6" s="2">
        <v>11.8</v>
      </c>
      <c r="D6" s="2">
        <v>10.5</v>
      </c>
    </row>
    <row r="7" spans="1:4" x14ac:dyDescent="0.25">
      <c r="A7" s="16" t="s">
        <v>35</v>
      </c>
      <c r="B7" s="2">
        <v>9.5</v>
      </c>
      <c r="C7" s="2">
        <v>14.7</v>
      </c>
      <c r="D7" s="2">
        <v>15.2</v>
      </c>
    </row>
    <row r="8" spans="1:4" x14ac:dyDescent="0.25">
      <c r="A8" s="16" t="s">
        <v>36</v>
      </c>
      <c r="B8" s="2">
        <v>9.5</v>
      </c>
      <c r="C8" s="2">
        <v>12.3</v>
      </c>
      <c r="D8" s="2">
        <v>15.5</v>
      </c>
    </row>
    <row r="9" spans="1:4" x14ac:dyDescent="0.25">
      <c r="A9" s="15" t="s">
        <v>37</v>
      </c>
      <c r="B9" s="2">
        <v>9.5</v>
      </c>
      <c r="C9" s="2">
        <v>8.4</v>
      </c>
      <c r="D9" s="2">
        <v>7.6</v>
      </c>
    </row>
    <row r="10" spans="1:4" x14ac:dyDescent="0.25">
      <c r="A10" s="15" t="s">
        <v>38</v>
      </c>
      <c r="B10" s="2">
        <v>9.5</v>
      </c>
      <c r="C10" s="2">
        <v>5.8</v>
      </c>
      <c r="D10" s="2">
        <v>4.5</v>
      </c>
    </row>
    <row r="11" spans="1:4" x14ac:dyDescent="0.25">
      <c r="A11" s="15" t="s">
        <v>39</v>
      </c>
      <c r="B11" s="2">
        <v>9.5</v>
      </c>
      <c r="C11" s="2">
        <v>3.1</v>
      </c>
      <c r="D11" s="2">
        <v>3.4</v>
      </c>
    </row>
    <row r="12" spans="1:4" x14ac:dyDescent="0.25">
      <c r="A12" s="15" t="s">
        <v>40</v>
      </c>
      <c r="B12" s="2">
        <v>9.5</v>
      </c>
      <c r="C12" s="2">
        <v>3.9</v>
      </c>
      <c r="D12" s="2">
        <v>5.3</v>
      </c>
    </row>
    <row r="13" spans="1:4" x14ac:dyDescent="0.25">
      <c r="A13" s="15" t="s">
        <v>41</v>
      </c>
      <c r="B13" s="2">
        <v>9.5</v>
      </c>
      <c r="C13" s="2">
        <v>3.9</v>
      </c>
      <c r="D13" s="2">
        <v>4.5999999999999996</v>
      </c>
    </row>
    <row r="14" spans="1:4" x14ac:dyDescent="0.25">
      <c r="B14" s="14"/>
    </row>
    <row r="16" spans="1:4" ht="15.75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0135-611E-4BCB-BE8C-99C207077F60}">
  <dimension ref="A1:G50"/>
  <sheetViews>
    <sheetView workbookViewId="0">
      <selection activeCell="D7" sqref="D7"/>
    </sheetView>
  </sheetViews>
  <sheetFormatPr defaultRowHeight="15" x14ac:dyDescent="0.25"/>
  <cols>
    <col min="1" max="1" width="16.7109375" style="2" customWidth="1"/>
    <col min="2" max="3" width="15.7109375" style="2" customWidth="1"/>
    <col min="4" max="5" width="9.140625" style="2"/>
    <col min="6" max="6" width="10.85546875" style="3" customWidth="1"/>
    <col min="7" max="7" width="9.140625" style="2"/>
  </cols>
  <sheetData>
    <row r="1" spans="1:7" x14ac:dyDescent="0.25">
      <c r="A1" s="1" t="s">
        <v>0</v>
      </c>
    </row>
    <row r="2" spans="1:7" x14ac:dyDescent="0.25">
      <c r="A2" s="2" t="s">
        <v>1</v>
      </c>
    </row>
    <row r="3" spans="1:7" x14ac:dyDescent="0.25">
      <c r="D3" s="2">
        <v>1000</v>
      </c>
    </row>
    <row r="4" spans="1:7" x14ac:dyDescent="0.25">
      <c r="A4" s="1" t="s">
        <v>2</v>
      </c>
      <c r="B4" s="1" t="s">
        <v>3</v>
      </c>
      <c r="C4" s="1" t="s">
        <v>2</v>
      </c>
      <c r="D4" s="1" t="s">
        <v>4</v>
      </c>
      <c r="E4" s="1" t="s">
        <v>5</v>
      </c>
      <c r="F4" s="4" t="s">
        <v>6</v>
      </c>
      <c r="G4" s="4" t="s">
        <v>7</v>
      </c>
    </row>
    <row r="5" spans="1:7" x14ac:dyDescent="0.25">
      <c r="A5" s="5">
        <v>40909</v>
      </c>
      <c r="B5" s="3">
        <v>32000</v>
      </c>
      <c r="C5" s="5">
        <v>40909</v>
      </c>
      <c r="D5" s="2">
        <v>43.4</v>
      </c>
      <c r="E5" s="3">
        <f>MIN(B5,F5)</f>
        <v>32000</v>
      </c>
      <c r="F5" s="3">
        <f>D5*$D$3</f>
        <v>43400</v>
      </c>
      <c r="G5" s="3">
        <f>F5-B5</f>
        <v>11400</v>
      </c>
    </row>
    <row r="6" spans="1:7" x14ac:dyDescent="0.25">
      <c r="A6" s="5">
        <v>41000</v>
      </c>
      <c r="B6" s="3">
        <v>31290</v>
      </c>
      <c r="C6" s="5">
        <v>41000</v>
      </c>
      <c r="D6" s="2">
        <v>45.8</v>
      </c>
      <c r="E6" s="3">
        <f t="shared" ref="E6:E50" si="0">MIN(B6,F6)</f>
        <v>31290</v>
      </c>
      <c r="F6" s="3">
        <f t="shared" ref="F6:F50" si="1">D6*$D$3</f>
        <v>45800</v>
      </c>
      <c r="G6" s="3">
        <f t="shared" ref="G6:G50" si="2">F6-B6</f>
        <v>14510</v>
      </c>
    </row>
    <row r="7" spans="1:7" x14ac:dyDescent="0.25">
      <c r="A7" s="5">
        <v>41091</v>
      </c>
      <c r="B7" s="3">
        <v>31080</v>
      </c>
      <c r="C7" s="5">
        <v>41091</v>
      </c>
      <c r="D7" s="2">
        <v>47.5</v>
      </c>
      <c r="E7" s="3">
        <f t="shared" si="0"/>
        <v>31080</v>
      </c>
      <c r="F7" s="3">
        <f t="shared" si="1"/>
        <v>47500</v>
      </c>
      <c r="G7" s="3">
        <f t="shared" si="2"/>
        <v>16420</v>
      </c>
    </row>
    <row r="8" spans="1:7" x14ac:dyDescent="0.25">
      <c r="A8" s="5">
        <v>41183</v>
      </c>
      <c r="B8" s="3">
        <v>30940</v>
      </c>
      <c r="C8" s="5">
        <v>41183</v>
      </c>
      <c r="D8" s="2">
        <v>48.7</v>
      </c>
      <c r="E8" s="3">
        <f t="shared" si="0"/>
        <v>30940</v>
      </c>
      <c r="F8" s="3">
        <f t="shared" si="1"/>
        <v>48700</v>
      </c>
      <c r="G8" s="3">
        <f t="shared" si="2"/>
        <v>17760</v>
      </c>
    </row>
    <row r="9" spans="1:7" x14ac:dyDescent="0.25">
      <c r="A9" s="5">
        <v>41275</v>
      </c>
      <c r="B9" s="3">
        <v>29340</v>
      </c>
      <c r="C9" s="5">
        <v>41275</v>
      </c>
      <c r="D9" s="2">
        <v>48.1</v>
      </c>
      <c r="E9" s="3">
        <f t="shared" si="0"/>
        <v>29340</v>
      </c>
      <c r="F9" s="3">
        <f t="shared" si="1"/>
        <v>48100</v>
      </c>
      <c r="G9" s="3">
        <f t="shared" si="2"/>
        <v>18760</v>
      </c>
    </row>
    <row r="10" spans="1:7" x14ac:dyDescent="0.25">
      <c r="A10" s="5">
        <v>41365</v>
      </c>
      <c r="B10" s="3">
        <v>27870</v>
      </c>
      <c r="C10" s="5">
        <v>41365</v>
      </c>
      <c r="D10" s="2">
        <v>44.6</v>
      </c>
      <c r="E10" s="3">
        <f t="shared" si="0"/>
        <v>27870</v>
      </c>
      <c r="F10" s="3">
        <f t="shared" si="1"/>
        <v>44600</v>
      </c>
      <c r="G10" s="3">
        <f t="shared" si="2"/>
        <v>16730</v>
      </c>
    </row>
    <row r="11" spans="1:7" x14ac:dyDescent="0.25">
      <c r="A11" s="5">
        <v>41456</v>
      </c>
      <c r="B11" s="3">
        <v>27740</v>
      </c>
      <c r="C11" s="5">
        <v>41456</v>
      </c>
      <c r="D11" s="2">
        <v>43.1</v>
      </c>
      <c r="E11" s="3">
        <f t="shared" si="0"/>
        <v>27740</v>
      </c>
      <c r="F11" s="3">
        <f t="shared" si="1"/>
        <v>43100</v>
      </c>
      <c r="G11" s="3">
        <f t="shared" si="2"/>
        <v>15360</v>
      </c>
    </row>
    <row r="12" spans="1:7" x14ac:dyDescent="0.25">
      <c r="A12" s="5">
        <v>41548</v>
      </c>
      <c r="B12" s="3">
        <v>27650</v>
      </c>
      <c r="C12" s="5">
        <v>41548</v>
      </c>
      <c r="D12" s="2">
        <v>45.6</v>
      </c>
      <c r="E12" s="3">
        <f t="shared" si="0"/>
        <v>27650</v>
      </c>
      <c r="F12" s="3">
        <f t="shared" si="1"/>
        <v>45600</v>
      </c>
      <c r="G12" s="3">
        <f t="shared" si="2"/>
        <v>17950</v>
      </c>
    </row>
    <row r="13" spans="1:7" x14ac:dyDescent="0.25">
      <c r="A13" s="5">
        <v>41640</v>
      </c>
      <c r="B13" s="3">
        <v>27260</v>
      </c>
      <c r="C13" s="5">
        <v>41640</v>
      </c>
      <c r="D13" s="2">
        <v>44.5</v>
      </c>
      <c r="E13" s="3">
        <f t="shared" si="0"/>
        <v>27260</v>
      </c>
      <c r="F13" s="3">
        <f t="shared" si="1"/>
        <v>44500</v>
      </c>
      <c r="G13" s="3">
        <f t="shared" si="2"/>
        <v>17240</v>
      </c>
    </row>
    <row r="14" spans="1:7" x14ac:dyDescent="0.25">
      <c r="A14" s="5">
        <v>41730</v>
      </c>
      <c r="B14" s="3">
        <v>26770</v>
      </c>
      <c r="C14" s="5">
        <v>41730</v>
      </c>
      <c r="D14" s="2">
        <v>44.7</v>
      </c>
      <c r="E14" s="3">
        <f t="shared" si="0"/>
        <v>26770</v>
      </c>
      <c r="F14" s="3">
        <f t="shared" si="1"/>
        <v>44700</v>
      </c>
      <c r="G14" s="3">
        <f t="shared" si="2"/>
        <v>17930</v>
      </c>
    </row>
    <row r="15" spans="1:7" x14ac:dyDescent="0.25">
      <c r="A15" s="5">
        <v>41821</v>
      </c>
      <c r="B15" s="3">
        <v>26550</v>
      </c>
      <c r="C15" s="5">
        <v>41821</v>
      </c>
      <c r="D15" s="2">
        <v>47.5</v>
      </c>
      <c r="E15" s="3">
        <f t="shared" si="0"/>
        <v>26550</v>
      </c>
      <c r="F15" s="3">
        <f t="shared" si="1"/>
        <v>47500</v>
      </c>
      <c r="G15" s="3">
        <f t="shared" si="2"/>
        <v>20950</v>
      </c>
    </row>
    <row r="16" spans="1:7" x14ac:dyDescent="0.25">
      <c r="A16" s="5">
        <v>41913</v>
      </c>
      <c r="B16" s="3">
        <v>25930</v>
      </c>
      <c r="C16" s="5">
        <v>41913</v>
      </c>
      <c r="D16" s="2">
        <v>44.7</v>
      </c>
      <c r="E16" s="3">
        <f t="shared" si="0"/>
        <v>25930</v>
      </c>
      <c r="F16" s="3">
        <f t="shared" si="1"/>
        <v>44700</v>
      </c>
      <c r="G16" s="3">
        <f t="shared" si="2"/>
        <v>18770</v>
      </c>
    </row>
    <row r="17" spans="1:7" x14ac:dyDescent="0.25">
      <c r="A17" s="5">
        <v>42005</v>
      </c>
      <c r="B17" s="3">
        <v>26670</v>
      </c>
      <c r="C17" s="5">
        <v>42005</v>
      </c>
      <c r="D17" s="2">
        <v>43.1</v>
      </c>
      <c r="E17" s="3">
        <f t="shared" si="0"/>
        <v>26670</v>
      </c>
      <c r="F17" s="3">
        <f t="shared" si="1"/>
        <v>43100</v>
      </c>
      <c r="G17" s="3">
        <f t="shared" si="2"/>
        <v>16430</v>
      </c>
    </row>
    <row r="18" spans="1:7" x14ac:dyDescent="0.25">
      <c r="A18" s="5">
        <v>42095</v>
      </c>
      <c r="B18" s="3">
        <v>28380</v>
      </c>
      <c r="C18" s="5">
        <v>42095</v>
      </c>
      <c r="D18" s="2">
        <v>47</v>
      </c>
      <c r="E18" s="3">
        <f t="shared" si="0"/>
        <v>28380</v>
      </c>
      <c r="F18" s="3">
        <f t="shared" si="1"/>
        <v>47000</v>
      </c>
      <c r="G18" s="3">
        <f t="shared" si="2"/>
        <v>18620</v>
      </c>
    </row>
    <row r="19" spans="1:7" x14ac:dyDescent="0.25">
      <c r="A19" s="5">
        <v>42186</v>
      </c>
      <c r="B19" s="3">
        <v>28380</v>
      </c>
      <c r="C19" s="5">
        <v>42186</v>
      </c>
      <c r="D19" s="2">
        <v>39.700000000000003</v>
      </c>
      <c r="E19" s="3">
        <f t="shared" si="0"/>
        <v>28380</v>
      </c>
      <c r="F19" s="3">
        <f t="shared" si="1"/>
        <v>39700</v>
      </c>
      <c r="G19" s="3">
        <f t="shared" si="2"/>
        <v>11320</v>
      </c>
    </row>
    <row r="20" spans="1:7" x14ac:dyDescent="0.25">
      <c r="A20" s="5">
        <v>42278</v>
      </c>
      <c r="B20" s="3">
        <v>28040</v>
      </c>
      <c r="C20" s="5">
        <v>42278</v>
      </c>
      <c r="D20" s="2">
        <v>38.6</v>
      </c>
      <c r="E20" s="3">
        <f t="shared" si="0"/>
        <v>28040</v>
      </c>
      <c r="F20" s="3">
        <f t="shared" si="1"/>
        <v>38600</v>
      </c>
      <c r="G20" s="3">
        <f t="shared" si="2"/>
        <v>10560</v>
      </c>
    </row>
    <row r="21" spans="1:7" x14ac:dyDescent="0.25">
      <c r="A21" s="5">
        <v>42370</v>
      </c>
      <c r="B21" s="3">
        <v>28380</v>
      </c>
      <c r="C21" s="5">
        <v>42370</v>
      </c>
      <c r="D21" s="2">
        <v>43.3</v>
      </c>
      <c r="E21" s="3">
        <f t="shared" si="0"/>
        <v>28380</v>
      </c>
      <c r="F21" s="3">
        <f t="shared" si="1"/>
        <v>43300</v>
      </c>
      <c r="G21" s="3">
        <f t="shared" si="2"/>
        <v>14920</v>
      </c>
    </row>
    <row r="22" spans="1:7" x14ac:dyDescent="0.25">
      <c r="A22" s="5">
        <v>42461</v>
      </c>
      <c r="B22" s="3">
        <v>27490</v>
      </c>
      <c r="C22" s="5">
        <v>42461</v>
      </c>
      <c r="D22" s="2">
        <v>38.9</v>
      </c>
      <c r="E22" s="3">
        <f t="shared" si="0"/>
        <v>27490</v>
      </c>
      <c r="F22" s="3">
        <f t="shared" si="1"/>
        <v>38900</v>
      </c>
      <c r="G22" s="3">
        <f t="shared" si="2"/>
        <v>11410</v>
      </c>
    </row>
    <row r="23" spans="1:7" x14ac:dyDescent="0.25">
      <c r="A23" s="5">
        <v>42552</v>
      </c>
      <c r="B23" s="3">
        <v>27520</v>
      </c>
      <c r="C23" s="5">
        <v>42552</v>
      </c>
      <c r="D23" s="2">
        <v>40.700000000000003</v>
      </c>
      <c r="E23" s="3">
        <f t="shared" si="0"/>
        <v>27520</v>
      </c>
      <c r="F23" s="3">
        <f t="shared" si="1"/>
        <v>40700</v>
      </c>
      <c r="G23" s="3">
        <f t="shared" si="2"/>
        <v>13180</v>
      </c>
    </row>
    <row r="24" spans="1:7" x14ac:dyDescent="0.25">
      <c r="A24" s="5">
        <v>42644</v>
      </c>
      <c r="B24" s="3">
        <v>28870</v>
      </c>
      <c r="C24" s="5">
        <v>42644</v>
      </c>
      <c r="D24" s="2">
        <v>37.799999999999997</v>
      </c>
      <c r="E24" s="3">
        <f t="shared" si="0"/>
        <v>28870</v>
      </c>
      <c r="F24" s="3">
        <f t="shared" si="1"/>
        <v>37800</v>
      </c>
      <c r="G24" s="3">
        <f t="shared" si="2"/>
        <v>8930</v>
      </c>
    </row>
    <row r="25" spans="1:7" x14ac:dyDescent="0.25">
      <c r="A25" s="5">
        <v>42736</v>
      </c>
      <c r="B25" s="3">
        <v>28800</v>
      </c>
      <c r="C25" s="5">
        <v>42736</v>
      </c>
      <c r="D25" s="2">
        <v>39.6</v>
      </c>
      <c r="E25" s="3">
        <f t="shared" si="0"/>
        <v>28800</v>
      </c>
      <c r="F25" s="3">
        <f t="shared" si="1"/>
        <v>39600</v>
      </c>
      <c r="G25" s="3">
        <f t="shared" si="2"/>
        <v>10800</v>
      </c>
    </row>
    <row r="26" spans="1:7" x14ac:dyDescent="0.25">
      <c r="A26" s="5">
        <v>42826</v>
      </c>
      <c r="B26" s="3">
        <v>28550</v>
      </c>
      <c r="C26" s="5">
        <v>42826</v>
      </c>
      <c r="D26" s="2">
        <v>43.7</v>
      </c>
      <c r="E26" s="3">
        <f t="shared" si="0"/>
        <v>28550</v>
      </c>
      <c r="F26" s="3">
        <f t="shared" si="1"/>
        <v>43700</v>
      </c>
      <c r="G26" s="3">
        <f t="shared" si="2"/>
        <v>15150</v>
      </c>
    </row>
    <row r="27" spans="1:7" x14ac:dyDescent="0.25">
      <c r="A27" s="5">
        <v>42917</v>
      </c>
      <c r="B27" s="3">
        <v>27890</v>
      </c>
      <c r="C27" s="5">
        <v>42917</v>
      </c>
      <c r="D27" s="2">
        <v>39.4</v>
      </c>
      <c r="E27" s="3">
        <f t="shared" si="0"/>
        <v>27890</v>
      </c>
      <c r="F27" s="3">
        <f t="shared" si="1"/>
        <v>39400</v>
      </c>
      <c r="G27" s="3">
        <f t="shared" si="2"/>
        <v>11510</v>
      </c>
    </row>
    <row r="28" spans="1:7" x14ac:dyDescent="0.25">
      <c r="A28" s="5">
        <v>43009</v>
      </c>
      <c r="B28" s="3">
        <v>27530</v>
      </c>
      <c r="C28" s="5">
        <v>43009</v>
      </c>
      <c r="D28" s="2">
        <v>42</v>
      </c>
      <c r="E28" s="3">
        <f t="shared" si="0"/>
        <v>27530</v>
      </c>
      <c r="F28" s="3">
        <f t="shared" si="1"/>
        <v>42000</v>
      </c>
      <c r="G28" s="3">
        <f t="shared" si="2"/>
        <v>14470</v>
      </c>
    </row>
    <row r="29" spans="1:7" x14ac:dyDescent="0.25">
      <c r="A29" s="5">
        <v>43101</v>
      </c>
      <c r="B29" s="3">
        <v>28000</v>
      </c>
      <c r="C29" s="5">
        <v>43101</v>
      </c>
      <c r="D29" s="2">
        <v>40.9</v>
      </c>
      <c r="E29" s="3">
        <f t="shared" si="0"/>
        <v>28000</v>
      </c>
      <c r="F29" s="3">
        <f t="shared" si="1"/>
        <v>40900</v>
      </c>
      <c r="G29" s="3">
        <f t="shared" si="2"/>
        <v>12900</v>
      </c>
    </row>
    <row r="30" spans="1:7" x14ac:dyDescent="0.25">
      <c r="A30" s="5">
        <v>43191</v>
      </c>
      <c r="B30" s="3">
        <v>26920</v>
      </c>
      <c r="C30" s="5">
        <v>43191</v>
      </c>
      <c r="D30" s="2">
        <v>34.9</v>
      </c>
      <c r="E30" s="3">
        <f t="shared" si="0"/>
        <v>26920</v>
      </c>
      <c r="F30" s="3">
        <f t="shared" si="1"/>
        <v>34900</v>
      </c>
      <c r="G30" s="3">
        <f t="shared" si="2"/>
        <v>7980</v>
      </c>
    </row>
    <row r="31" spans="1:7" x14ac:dyDescent="0.25">
      <c r="A31" s="5">
        <v>43282</v>
      </c>
      <c r="B31" s="3">
        <v>27050</v>
      </c>
      <c r="C31" s="5">
        <v>43282</v>
      </c>
      <c r="D31" s="2">
        <v>40.799999999999997</v>
      </c>
      <c r="E31" s="3">
        <f t="shared" si="0"/>
        <v>27050</v>
      </c>
      <c r="F31" s="3">
        <f t="shared" si="1"/>
        <v>40800</v>
      </c>
      <c r="G31" s="3">
        <f t="shared" si="2"/>
        <v>13750</v>
      </c>
    </row>
    <row r="32" spans="1:7" x14ac:dyDescent="0.25">
      <c r="A32" s="5">
        <v>43374</v>
      </c>
      <c r="B32" s="3">
        <v>27370</v>
      </c>
      <c r="C32" s="5">
        <v>43374</v>
      </c>
      <c r="D32" s="2">
        <v>38.5</v>
      </c>
      <c r="E32" s="3">
        <f t="shared" si="0"/>
        <v>27370</v>
      </c>
      <c r="F32" s="3">
        <f t="shared" si="1"/>
        <v>38500</v>
      </c>
      <c r="G32" s="3">
        <f t="shared" si="2"/>
        <v>11130</v>
      </c>
    </row>
    <row r="33" spans="1:7" x14ac:dyDescent="0.25">
      <c r="A33" s="5">
        <v>43466</v>
      </c>
      <c r="B33" s="3">
        <v>27260</v>
      </c>
      <c r="C33" s="5">
        <v>43466</v>
      </c>
      <c r="D33" s="2">
        <v>35.200000000000003</v>
      </c>
      <c r="E33" s="3">
        <f t="shared" si="0"/>
        <v>27260</v>
      </c>
      <c r="F33" s="3">
        <f t="shared" si="1"/>
        <v>35200</v>
      </c>
      <c r="G33" s="3">
        <f t="shared" si="2"/>
        <v>7940</v>
      </c>
    </row>
    <row r="34" spans="1:7" x14ac:dyDescent="0.25">
      <c r="A34" s="5">
        <v>43556</v>
      </c>
      <c r="B34" s="3">
        <v>25950</v>
      </c>
      <c r="C34" s="5">
        <v>43556</v>
      </c>
      <c r="D34" s="2">
        <v>35.799999999999997</v>
      </c>
      <c r="E34" s="3">
        <f t="shared" si="0"/>
        <v>25950</v>
      </c>
      <c r="F34" s="3">
        <f t="shared" si="1"/>
        <v>35800</v>
      </c>
      <c r="G34" s="3">
        <f t="shared" si="2"/>
        <v>9850</v>
      </c>
    </row>
    <row r="35" spans="1:7" x14ac:dyDescent="0.25">
      <c r="A35" s="5">
        <v>43647</v>
      </c>
      <c r="B35" s="3">
        <v>25420</v>
      </c>
      <c r="C35" s="5">
        <v>43647</v>
      </c>
      <c r="D35" s="2">
        <v>37.299999999999997</v>
      </c>
      <c r="E35" s="3">
        <f t="shared" si="0"/>
        <v>25420</v>
      </c>
      <c r="F35" s="3">
        <f t="shared" si="1"/>
        <v>37300</v>
      </c>
      <c r="G35" s="3">
        <f t="shared" si="2"/>
        <v>11880</v>
      </c>
    </row>
    <row r="36" spans="1:7" x14ac:dyDescent="0.25">
      <c r="A36" s="5">
        <v>43739</v>
      </c>
      <c r="B36" s="3">
        <v>24890</v>
      </c>
      <c r="C36" s="5">
        <v>43739</v>
      </c>
      <c r="D36" s="2">
        <v>40.700000000000003</v>
      </c>
      <c r="E36" s="3">
        <f t="shared" si="0"/>
        <v>24890</v>
      </c>
      <c r="F36" s="3">
        <f t="shared" si="1"/>
        <v>40700</v>
      </c>
      <c r="G36" s="3">
        <f t="shared" si="2"/>
        <v>15810</v>
      </c>
    </row>
    <row r="37" spans="1:7" x14ac:dyDescent="0.25">
      <c r="A37" s="5">
        <v>43831</v>
      </c>
      <c r="B37" s="3">
        <v>26360</v>
      </c>
      <c r="C37" s="5">
        <v>43831</v>
      </c>
      <c r="D37" s="2">
        <v>39</v>
      </c>
      <c r="E37" s="3">
        <f t="shared" si="0"/>
        <v>26360</v>
      </c>
      <c r="F37" s="3">
        <f t="shared" si="1"/>
        <v>39000</v>
      </c>
      <c r="G37" s="3">
        <f t="shared" si="2"/>
        <v>12640</v>
      </c>
    </row>
    <row r="38" spans="1:7" x14ac:dyDescent="0.25">
      <c r="A38" s="5">
        <v>43922</v>
      </c>
      <c r="B38" s="3">
        <v>30000</v>
      </c>
      <c r="C38" s="5">
        <v>43922</v>
      </c>
      <c r="D38" s="2">
        <v>57.1</v>
      </c>
      <c r="E38" s="3">
        <f t="shared" si="0"/>
        <v>30000</v>
      </c>
      <c r="F38" s="3">
        <f t="shared" si="1"/>
        <v>57100</v>
      </c>
      <c r="G38" s="3">
        <f t="shared" si="2"/>
        <v>27100</v>
      </c>
    </row>
    <row r="39" spans="1:7" x14ac:dyDescent="0.25">
      <c r="A39" s="5">
        <v>44013</v>
      </c>
      <c r="B39" s="3">
        <v>13100</v>
      </c>
      <c r="C39" s="5">
        <v>44013</v>
      </c>
      <c r="D39" s="2">
        <v>54</v>
      </c>
      <c r="E39" s="3">
        <f t="shared" si="0"/>
        <v>13100</v>
      </c>
      <c r="F39" s="3">
        <f t="shared" si="1"/>
        <v>54000</v>
      </c>
      <c r="G39" s="3">
        <f t="shared" si="2"/>
        <v>40900</v>
      </c>
    </row>
    <row r="40" spans="1:7" x14ac:dyDescent="0.25">
      <c r="A40" s="5">
        <v>44105</v>
      </c>
      <c r="B40" s="3">
        <v>49820</v>
      </c>
      <c r="C40" s="5">
        <v>44105</v>
      </c>
      <c r="D40" s="2">
        <v>44.6</v>
      </c>
      <c r="E40" s="3">
        <f t="shared" si="0"/>
        <v>44600</v>
      </c>
      <c r="F40" s="3">
        <f t="shared" si="1"/>
        <v>44600</v>
      </c>
      <c r="G40" s="3">
        <f t="shared" si="2"/>
        <v>-5220</v>
      </c>
    </row>
    <row r="41" spans="1:7" x14ac:dyDescent="0.25">
      <c r="A41" s="5">
        <v>44197</v>
      </c>
      <c r="B41" s="3">
        <v>45950</v>
      </c>
      <c r="C41" s="5">
        <v>44197</v>
      </c>
      <c r="D41" s="2">
        <v>44.2</v>
      </c>
      <c r="E41" s="3">
        <f t="shared" si="0"/>
        <v>44200</v>
      </c>
      <c r="F41" s="3">
        <f t="shared" si="1"/>
        <v>44200</v>
      </c>
      <c r="G41" s="3">
        <f t="shared" si="2"/>
        <v>-1750</v>
      </c>
    </row>
    <row r="42" spans="1:7" x14ac:dyDescent="0.25">
      <c r="A42" s="5">
        <v>44287</v>
      </c>
      <c r="B42" s="3">
        <v>51340</v>
      </c>
      <c r="C42" s="5">
        <v>44287</v>
      </c>
      <c r="D42" s="2">
        <v>42.4</v>
      </c>
      <c r="E42" s="3">
        <f t="shared" si="0"/>
        <v>42400</v>
      </c>
      <c r="F42" s="3">
        <f t="shared" si="1"/>
        <v>42400</v>
      </c>
      <c r="G42" s="3">
        <f t="shared" si="2"/>
        <v>-8940</v>
      </c>
    </row>
    <row r="43" spans="1:7" x14ac:dyDescent="0.25">
      <c r="A43" s="5">
        <v>44378</v>
      </c>
      <c r="B43" s="3">
        <v>63570</v>
      </c>
      <c r="C43" s="5">
        <v>44378</v>
      </c>
      <c r="D43" s="2">
        <v>44</v>
      </c>
      <c r="E43" s="3">
        <f t="shared" si="0"/>
        <v>44000</v>
      </c>
      <c r="F43" s="3">
        <f t="shared" si="1"/>
        <v>44000</v>
      </c>
      <c r="G43" s="3">
        <f t="shared" si="2"/>
        <v>-19570</v>
      </c>
    </row>
    <row r="44" spans="1:7" x14ac:dyDescent="0.25">
      <c r="A44" s="5">
        <v>44470</v>
      </c>
      <c r="B44" s="3">
        <v>38280</v>
      </c>
      <c r="C44" s="5">
        <v>44470</v>
      </c>
      <c r="D44" s="2">
        <v>41.8</v>
      </c>
      <c r="E44" s="3">
        <f t="shared" si="0"/>
        <v>38280</v>
      </c>
      <c r="F44" s="3">
        <f t="shared" si="1"/>
        <v>41800</v>
      </c>
      <c r="G44" s="3">
        <f t="shared" si="2"/>
        <v>3520</v>
      </c>
    </row>
    <row r="45" spans="1:7" x14ac:dyDescent="0.25">
      <c r="A45" s="5">
        <v>44562</v>
      </c>
      <c r="B45" s="3">
        <v>33500</v>
      </c>
      <c r="C45" s="5">
        <v>44562</v>
      </c>
      <c r="D45" s="2">
        <v>34.799999999999997</v>
      </c>
      <c r="E45" s="3">
        <f t="shared" si="0"/>
        <v>33500</v>
      </c>
      <c r="F45" s="3">
        <f t="shared" si="1"/>
        <v>34800</v>
      </c>
      <c r="G45" s="3">
        <f t="shared" si="2"/>
        <v>1300</v>
      </c>
    </row>
    <row r="46" spans="1:7" x14ac:dyDescent="0.25">
      <c r="A46" s="5">
        <v>44652</v>
      </c>
      <c r="B46" s="3">
        <v>27690</v>
      </c>
      <c r="C46" s="5">
        <v>44652</v>
      </c>
      <c r="D46" s="2">
        <v>31.3</v>
      </c>
      <c r="E46" s="3">
        <f t="shared" si="0"/>
        <v>27690</v>
      </c>
      <c r="F46" s="3">
        <f t="shared" si="1"/>
        <v>31300</v>
      </c>
      <c r="G46" s="3">
        <f t="shared" si="2"/>
        <v>3610</v>
      </c>
    </row>
    <row r="47" spans="1:7" x14ac:dyDescent="0.25">
      <c r="A47" s="5">
        <v>44743</v>
      </c>
      <c r="B47" s="3">
        <v>27670</v>
      </c>
      <c r="C47" s="5">
        <v>44743</v>
      </c>
      <c r="D47" s="2">
        <v>33.9</v>
      </c>
      <c r="E47" s="3">
        <f t="shared" si="0"/>
        <v>27670</v>
      </c>
      <c r="F47" s="3">
        <f t="shared" si="1"/>
        <v>33900</v>
      </c>
      <c r="G47" s="3">
        <f t="shared" si="2"/>
        <v>6230</v>
      </c>
    </row>
    <row r="48" spans="1:7" x14ac:dyDescent="0.25">
      <c r="A48" s="5">
        <v>44835</v>
      </c>
      <c r="B48" s="3">
        <v>23250</v>
      </c>
      <c r="C48" s="5">
        <v>44835</v>
      </c>
      <c r="D48" s="2">
        <v>36.200000000000003</v>
      </c>
      <c r="E48" s="3">
        <f t="shared" si="0"/>
        <v>23250</v>
      </c>
      <c r="F48" s="3">
        <f t="shared" si="1"/>
        <v>36200</v>
      </c>
      <c r="G48" s="3">
        <f t="shared" si="2"/>
        <v>12950</v>
      </c>
    </row>
    <row r="49" spans="1:7" x14ac:dyDescent="0.25">
      <c r="A49" s="5">
        <v>44927</v>
      </c>
      <c r="B49" s="3">
        <v>22860</v>
      </c>
      <c r="C49" s="5">
        <v>44927</v>
      </c>
      <c r="D49" s="2">
        <v>26.5</v>
      </c>
      <c r="E49" s="3">
        <f t="shared" si="0"/>
        <v>22860</v>
      </c>
      <c r="F49" s="3">
        <f t="shared" si="1"/>
        <v>26500</v>
      </c>
      <c r="G49" s="3">
        <f t="shared" si="2"/>
        <v>3640</v>
      </c>
    </row>
    <row r="50" spans="1:7" x14ac:dyDescent="0.25">
      <c r="D50" s="2">
        <v>33.5</v>
      </c>
      <c r="E50" s="3">
        <f t="shared" si="0"/>
        <v>33500</v>
      </c>
      <c r="F50" s="3">
        <f t="shared" si="1"/>
        <v>33500</v>
      </c>
      <c r="G50" s="3">
        <f t="shared" si="2"/>
        <v>33500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Image2-AgeGroups</vt:lpstr>
      <vt:lpstr>Image3-ChangeinLF</vt:lpstr>
      <vt:lpstr>Image4-LocationStudy</vt:lpstr>
      <vt:lpstr>Image5-EI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Dallas M</dc:creator>
  <cp:lastModifiedBy>McDonald, Dallas M</cp:lastModifiedBy>
  <dcterms:created xsi:type="dcterms:W3CDTF">2023-08-30T16:19:24Z</dcterms:created>
  <dcterms:modified xsi:type="dcterms:W3CDTF">2023-09-18T12:42:47Z</dcterms:modified>
</cp:coreProperties>
</file>