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WD-HLFX-SKILLS&amp;LEARNING\Pra\1-Research and Analysis\Products-Communications\LMI Website\Pages\2023 Updates\Industries\"/>
    </mc:Choice>
  </mc:AlternateContent>
  <xr:revisionPtr revIDLastSave="0" documentId="13_ncr:1_{D09C8A21-1D5B-4C85-B5D6-C603DD4FB23E}" xr6:coauthVersionLast="47" xr6:coauthVersionMax="47" xr10:uidLastSave="{00000000-0000-0000-0000-000000000000}"/>
  <bookViews>
    <workbookView xWindow="-120" yWindow="-120" windowWidth="20730" windowHeight="11160" tabRatio="444" xr2:uid="{00000000-000D-0000-FFFF-FFFF00000000}"/>
  </bookViews>
  <sheets>
    <sheet name="Image1" sheetId="16" r:id="rId1"/>
    <sheet name="Image 2 and 3" sheetId="4" r:id="rId2"/>
    <sheet name="WorkBook" sheetId="2" r:id="rId3"/>
  </sheets>
  <definedNames>
    <definedName name="_Hlk130141032" localSheetId="0">Image1!$A$32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2" l="1"/>
  <c r="C43" i="2"/>
  <c r="H53" i="2"/>
  <c r="L44" i="2"/>
  <c r="L43" i="2"/>
  <c r="L41" i="2"/>
  <c r="L42" i="2" s="1"/>
  <c r="L40" i="2"/>
  <c r="I76" i="2"/>
  <c r="H76" i="2"/>
  <c r="G76" i="2"/>
  <c r="F76" i="2"/>
  <c r="I74" i="2"/>
  <c r="G74" i="2"/>
  <c r="I73" i="2"/>
  <c r="H73" i="2"/>
  <c r="G73" i="2"/>
  <c r="F73" i="2"/>
  <c r="I72" i="2"/>
  <c r="H72" i="2"/>
  <c r="I71" i="2"/>
  <c r="G71" i="2"/>
  <c r="I70" i="2"/>
  <c r="H70" i="2"/>
  <c r="G70" i="2"/>
  <c r="F70" i="2"/>
  <c r="I69" i="2"/>
  <c r="H69" i="2"/>
  <c r="G69" i="2"/>
  <c r="F69" i="2"/>
  <c r="I68" i="2"/>
  <c r="G68" i="2"/>
  <c r="I67" i="2"/>
  <c r="H67" i="2"/>
  <c r="G67" i="2"/>
  <c r="F67" i="2"/>
  <c r="I66" i="2"/>
  <c r="H66" i="2"/>
  <c r="G66" i="2"/>
  <c r="F66" i="2"/>
  <c r="I63" i="2"/>
  <c r="H63" i="2"/>
  <c r="G63" i="2"/>
  <c r="F63" i="2"/>
  <c r="I61" i="2"/>
  <c r="G61" i="2"/>
  <c r="I60" i="2"/>
  <c r="H60" i="2"/>
  <c r="G60" i="2"/>
  <c r="F60" i="2"/>
  <c r="I59" i="2"/>
  <c r="H59" i="2"/>
  <c r="I56" i="2"/>
  <c r="H56" i="2"/>
  <c r="I58" i="2"/>
  <c r="G58" i="2"/>
  <c r="I57" i="2"/>
  <c r="H57" i="2"/>
  <c r="G57" i="2"/>
  <c r="F57" i="2"/>
  <c r="I55" i="2"/>
  <c r="G55" i="2"/>
  <c r="I54" i="2"/>
  <c r="H54" i="2"/>
  <c r="G54" i="2"/>
  <c r="F54" i="2"/>
  <c r="I53" i="2"/>
  <c r="G53" i="2"/>
  <c r="I50" i="2"/>
  <c r="G50" i="2"/>
  <c r="H50" i="2"/>
  <c r="F50" i="2"/>
  <c r="I48" i="2"/>
  <c r="G48" i="2"/>
  <c r="I47" i="2"/>
  <c r="G47" i="2"/>
  <c r="H47" i="2"/>
  <c r="F47" i="2"/>
  <c r="I46" i="2"/>
  <c r="G46" i="2"/>
  <c r="H46" i="2"/>
  <c r="F46" i="2"/>
  <c r="I45" i="2"/>
  <c r="G45" i="2"/>
  <c r="I44" i="2"/>
  <c r="H44" i="2"/>
  <c r="G44" i="2"/>
  <c r="F44" i="2"/>
  <c r="H43" i="2"/>
  <c r="G43" i="2"/>
  <c r="F43" i="2"/>
  <c r="I42" i="2"/>
  <c r="I41" i="2"/>
  <c r="H41" i="2"/>
  <c r="G41" i="2"/>
  <c r="F41" i="2"/>
  <c r="G42" i="2"/>
  <c r="I40" i="2"/>
  <c r="H40" i="2"/>
  <c r="F72" i="2" l="1"/>
  <c r="G72" i="2"/>
  <c r="G59" i="2"/>
  <c r="F59" i="2"/>
  <c r="G56" i="2"/>
  <c r="F56" i="2"/>
  <c r="F53" i="2"/>
  <c r="G40" i="2"/>
  <c r="F40" i="2"/>
  <c r="D76" i="2"/>
  <c r="C76" i="2"/>
  <c r="C74" i="2"/>
  <c r="D74" i="2"/>
  <c r="D73" i="2"/>
  <c r="C73" i="2"/>
  <c r="D72" i="2"/>
  <c r="C72" i="2"/>
  <c r="C71" i="2"/>
  <c r="D71" i="2"/>
  <c r="D70" i="2"/>
  <c r="C70" i="2"/>
  <c r="D69" i="2"/>
  <c r="C69" i="2"/>
  <c r="C68" i="2"/>
  <c r="D68" i="2"/>
  <c r="D67" i="2"/>
  <c r="C67" i="2"/>
  <c r="D66" i="2"/>
  <c r="C66" i="2"/>
  <c r="D63" i="2"/>
  <c r="C63" i="2"/>
  <c r="C61" i="2"/>
  <c r="D61" i="2"/>
  <c r="D60" i="2"/>
  <c r="C60" i="2"/>
  <c r="D59" i="2"/>
  <c r="C59" i="2"/>
  <c r="C58" i="2"/>
  <c r="D58" i="2"/>
  <c r="D57" i="2"/>
  <c r="C57" i="2"/>
  <c r="D56" i="2"/>
  <c r="C56" i="2"/>
  <c r="C55" i="2"/>
  <c r="D55" i="2"/>
  <c r="D54" i="2"/>
  <c r="C54" i="2"/>
  <c r="D53" i="2"/>
  <c r="C53" i="2"/>
  <c r="D50" i="2"/>
  <c r="C50" i="2"/>
  <c r="C48" i="2"/>
  <c r="D48" i="2"/>
  <c r="D47" i="2"/>
  <c r="C47" i="2"/>
  <c r="D46" i="2"/>
  <c r="C46" i="2"/>
  <c r="C45" i="2"/>
  <c r="D45" i="2"/>
  <c r="D43" i="2"/>
  <c r="D44" i="2"/>
  <c r="C44" i="2"/>
  <c r="D42" i="2"/>
  <c r="D41" i="2"/>
  <c r="D40" i="2"/>
  <c r="C42" i="2"/>
  <c r="C41" i="2"/>
  <c r="C40" i="2"/>
  <c r="B76" i="2"/>
  <c r="B74" i="2"/>
  <c r="B73" i="2"/>
  <c r="B72" i="2"/>
  <c r="B71" i="2"/>
  <c r="B70" i="2"/>
  <c r="B69" i="2"/>
  <c r="B68" i="2"/>
  <c r="B67" i="2"/>
  <c r="B66" i="2"/>
  <c r="B50" i="2"/>
  <c r="B63" i="2"/>
  <c r="B61" i="2"/>
  <c r="B60" i="2"/>
  <c r="B59" i="2"/>
  <c r="B58" i="2"/>
  <c r="B57" i="2"/>
  <c r="B56" i="2"/>
  <c r="B55" i="2"/>
  <c r="B54" i="2"/>
  <c r="B53" i="2"/>
  <c r="AT37" i="2"/>
  <c r="AU37" i="2"/>
  <c r="AV37" i="2"/>
  <c r="AW37" i="2"/>
  <c r="AX37" i="2"/>
  <c r="AY37" i="2"/>
  <c r="AZ37" i="2"/>
  <c r="BA37" i="2"/>
  <c r="BB37" i="2"/>
  <c r="BC37" i="2"/>
  <c r="BD37" i="2"/>
  <c r="AI37" i="2"/>
  <c r="AJ37" i="2"/>
  <c r="AK37" i="2"/>
  <c r="AL37" i="2"/>
  <c r="AM37" i="2"/>
  <c r="AN37" i="2"/>
  <c r="AO37" i="2"/>
  <c r="AP37" i="2"/>
  <c r="AQ37" i="2"/>
  <c r="AR37" i="2"/>
  <c r="AS37" i="2"/>
  <c r="X37" i="2"/>
  <c r="Y37" i="2"/>
  <c r="Z37" i="2"/>
  <c r="AA37" i="2"/>
  <c r="AB37" i="2"/>
  <c r="AC37" i="2"/>
  <c r="AD37" i="2"/>
  <c r="AE37" i="2"/>
  <c r="AF37" i="2"/>
  <c r="AG37" i="2"/>
  <c r="AH37" i="2"/>
  <c r="B48" i="2"/>
  <c r="B47" i="2"/>
  <c r="B46" i="2"/>
  <c r="B45" i="2"/>
  <c r="B44" i="2"/>
  <c r="B43" i="2"/>
  <c r="B42" i="2"/>
  <c r="B41" i="2"/>
  <c r="B40" i="2"/>
  <c r="N37" i="2"/>
  <c r="O37" i="2"/>
  <c r="P37" i="2"/>
  <c r="Q37" i="2"/>
  <c r="R37" i="2"/>
  <c r="S37" i="2"/>
  <c r="T37" i="2"/>
  <c r="U37" i="2"/>
  <c r="V37" i="2"/>
  <c r="W37" i="2"/>
  <c r="M37" i="2"/>
  <c r="C37" i="2"/>
  <c r="D37" i="2"/>
  <c r="E37" i="2"/>
  <c r="F37" i="2"/>
  <c r="G37" i="2"/>
  <c r="H37" i="2"/>
  <c r="I37" i="2"/>
  <c r="J37" i="2"/>
  <c r="K37" i="2"/>
  <c r="L37" i="2"/>
  <c r="B37" i="2"/>
</calcChain>
</file>

<file path=xl/sharedStrings.xml><?xml version="1.0" encoding="utf-8"?>
<sst xmlns="http://schemas.openxmlformats.org/spreadsheetml/2006/main" count="298" uniqueCount="74">
  <si>
    <t>x</t>
  </si>
  <si>
    <t>Forestry and logging and support activities for forestry</t>
  </si>
  <si>
    <t>Fishing, hunting and trapping</t>
  </si>
  <si>
    <t>Utilities</t>
  </si>
  <si>
    <t>Construction</t>
  </si>
  <si>
    <t>Manufacturing</t>
  </si>
  <si>
    <t>Durables</t>
  </si>
  <si>
    <t>Non-durables</t>
  </si>
  <si>
    <t>Wholesale and retail trade</t>
  </si>
  <si>
    <t>Wholesale trade</t>
  </si>
  <si>
    <t>Retail trade</t>
  </si>
  <si>
    <t>Transportation and warehousing</t>
  </si>
  <si>
    <t>Finance, insurance, real estate, rental and leasing</t>
  </si>
  <si>
    <t>Finance and insurance</t>
  </si>
  <si>
    <t>Real estate and rental and leasing</t>
  </si>
  <si>
    <t>Professional, scientific and technical services</t>
  </si>
  <si>
    <t>Business, building and other support services 16</t>
  </si>
  <si>
    <t>Educational services</t>
  </si>
  <si>
    <t>Health care and social assistance</t>
  </si>
  <si>
    <t>Information, culture and recreation</t>
  </si>
  <si>
    <t>Accommodation and food services</t>
  </si>
  <si>
    <t>Other services (except public administration)</t>
  </si>
  <si>
    <t>Public administration</t>
  </si>
  <si>
    <t>NAICS</t>
  </si>
  <si>
    <t xml:space="preserve">Full-time employment </t>
  </si>
  <si>
    <t xml:space="preserve">Part-time employment </t>
  </si>
  <si>
    <t xml:space="preserve">Unemployment </t>
  </si>
  <si>
    <t xml:space="preserve">Labour force </t>
  </si>
  <si>
    <t xml:space="preserve">Employment </t>
  </si>
  <si>
    <t>Labour force characteristics - Nova Scotia</t>
  </si>
  <si>
    <t xml:space="preserve">Goods-producing sector </t>
  </si>
  <si>
    <t xml:space="preserve">Agriculture </t>
  </si>
  <si>
    <t xml:space="preserve">Forestry, fishing, mining, quarrying, oil and gas </t>
  </si>
  <si>
    <t xml:space="preserve">Mining, quarrying, and oil and gas extraction </t>
  </si>
  <si>
    <t xml:space="preserve">Services-producing sector </t>
  </si>
  <si>
    <t xml:space="preserve">Labour force characteristics by industry, annual </t>
  </si>
  <si>
    <r>
      <rPr>
        <b/>
        <sz val="11"/>
        <color theme="1"/>
        <rFont val="Calibri"/>
        <family val="2"/>
        <scheme val="minor"/>
      </rPr>
      <t>Frequency</t>
    </r>
    <r>
      <rPr>
        <sz val="11"/>
        <color theme="1"/>
        <rFont val="Calibri"/>
        <family val="2"/>
        <scheme val="minor"/>
      </rPr>
      <t>: Annual</t>
    </r>
  </si>
  <si>
    <r>
      <rPr>
        <b/>
        <sz val="11"/>
        <color theme="1"/>
        <rFont val="Calibri"/>
        <family val="2"/>
        <scheme val="minor"/>
      </rPr>
      <t>Table</t>
    </r>
    <r>
      <rPr>
        <sz val="11"/>
        <color theme="1"/>
        <rFont val="Calibri"/>
        <family val="2"/>
        <scheme val="minor"/>
      </rPr>
      <t>: 14-10-0023-01 (formerly CANSIM 282-0008)</t>
    </r>
  </si>
  <si>
    <r>
      <rPr>
        <b/>
        <sz val="11"/>
        <color theme="1"/>
        <rFont val="Calibri"/>
        <family val="2"/>
        <scheme val="minor"/>
      </rPr>
      <t>Release date</t>
    </r>
    <r>
      <rPr>
        <sz val="11"/>
        <color theme="1"/>
        <rFont val="Calibri"/>
        <family val="2"/>
        <scheme val="minor"/>
      </rPr>
      <t>: 2023-01-06</t>
    </r>
  </si>
  <si>
    <r>
      <rPr>
        <b/>
        <sz val="11"/>
        <color theme="1"/>
        <rFont val="Calibri"/>
        <family val="2"/>
        <scheme val="minor"/>
      </rPr>
      <t>Geography</t>
    </r>
    <r>
      <rPr>
        <sz val="11"/>
        <color theme="1"/>
        <rFont val="Calibri"/>
        <family val="2"/>
        <scheme val="minor"/>
      </rPr>
      <t>: Canada, Province or territory</t>
    </r>
  </si>
  <si>
    <t>Unclassified industries (x 1,000)</t>
  </si>
  <si>
    <t>E All Service Sector</t>
  </si>
  <si>
    <t>LF All Service Sector</t>
  </si>
  <si>
    <t>ER ALL Service Sector</t>
  </si>
  <si>
    <t>E All Goods sector</t>
  </si>
  <si>
    <t>LF All Goods Sector</t>
  </si>
  <si>
    <t>ER All Goods sector</t>
  </si>
  <si>
    <t>E All</t>
  </si>
  <si>
    <t>LF All</t>
  </si>
  <si>
    <t>ER All</t>
  </si>
  <si>
    <t>E All Unsclassified</t>
  </si>
  <si>
    <t>LF All Unsclassified</t>
  </si>
  <si>
    <t>ER AllUnsclassified</t>
  </si>
  <si>
    <t>Full-Time</t>
  </si>
  <si>
    <t>Part-Time</t>
  </si>
  <si>
    <t>n/a</t>
  </si>
  <si>
    <t>Unemployment rate</t>
  </si>
  <si>
    <t>All</t>
  </si>
  <si>
    <t>2020</t>
  </si>
  <si>
    <t>2021 over 2020</t>
  </si>
  <si>
    <t>2022 over 2021</t>
  </si>
  <si>
    <t>All Empl NS</t>
  </si>
  <si>
    <t xml:space="preserve">All Goods </t>
  </si>
  <si>
    <t>All Servc</t>
  </si>
  <si>
    <t>% Change</t>
  </si>
  <si>
    <t>2021 - 2022</t>
  </si>
  <si>
    <t>Employment (x 1,000)</t>
  </si>
  <si>
    <t>Jobs</t>
  </si>
  <si>
    <t>Industry group</t>
  </si>
  <si>
    <t>rate (%)2022</t>
  </si>
  <si>
    <t>Image2</t>
  </si>
  <si>
    <t>Image3</t>
  </si>
  <si>
    <t>Source: Calculations made based on Statistics Canada Table 14-10-0023-01 Labour force characteristics by industry, annual (x 1,000)</t>
  </si>
  <si>
    <t>Source: Calculations and indexing made based on Statistics Canada Table: 14-10-0023-01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</si>
</sst>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16" fillId="0" borderId="0" xfId="0" applyFont="1"/>
    <xf numFmtId="0" fontId="16" fillId="34" borderId="0" xfId="0" applyFont="1" applyFill="1"/>
    <xf numFmtId="0" fontId="0" fillId="33" borderId="0" xfId="0" applyFill="1" applyAlignment="1">
      <alignment horizontal="left"/>
    </xf>
    <xf numFmtId="0" fontId="16" fillId="0" borderId="0" xfId="0" applyFont="1" applyAlignment="1">
      <alignment horizontal="left"/>
    </xf>
    <xf numFmtId="0" fontId="16" fillId="33" borderId="0" xfId="0" applyFont="1" applyFill="1" applyAlignment="1">
      <alignment horizontal="left"/>
    </xf>
    <xf numFmtId="0" fontId="16" fillId="35" borderId="0" xfId="0" applyFont="1" applyFill="1" applyAlignment="1">
      <alignment horizontal="left"/>
    </xf>
    <xf numFmtId="0" fontId="16" fillId="3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36" borderId="0" xfId="0" applyFill="1" applyAlignment="1">
      <alignment horizontal="left"/>
    </xf>
    <xf numFmtId="0" fontId="0" fillId="35" borderId="0" xfId="0" applyFill="1" applyAlignment="1">
      <alignment horizontal="left"/>
    </xf>
    <xf numFmtId="0" fontId="0" fillId="34" borderId="0" xfId="0" applyFill="1" applyAlignment="1">
      <alignment horizontal="left"/>
    </xf>
    <xf numFmtId="0" fontId="0" fillId="37" borderId="0" xfId="0" applyFill="1" applyAlignment="1">
      <alignment horizontal="left"/>
    </xf>
    <xf numFmtId="0" fontId="0" fillId="38" borderId="0" xfId="0" applyFill="1" applyAlignment="1">
      <alignment horizontal="left"/>
    </xf>
    <xf numFmtId="0" fontId="16" fillId="39" borderId="0" xfId="0" applyFont="1" applyFill="1" applyAlignment="1">
      <alignment horizontal="left"/>
    </xf>
    <xf numFmtId="0" fontId="0" fillId="40" borderId="0" xfId="0" applyFill="1"/>
    <xf numFmtId="0" fontId="16" fillId="36" borderId="0" xfId="0" applyFont="1" applyFill="1" applyAlignment="1">
      <alignment horizontal="left"/>
    </xf>
    <xf numFmtId="0" fontId="0" fillId="40" borderId="0" xfId="0" applyFill="1" applyAlignment="1">
      <alignment horizontal="left"/>
    </xf>
    <xf numFmtId="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3" fontId="16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9" fontId="0" fillId="0" borderId="0" xfId="42" applyFont="1" applyAlignment="1">
      <alignment horizontal="left"/>
    </xf>
    <xf numFmtId="9" fontId="1" fillId="0" borderId="0" xfId="42" applyFont="1" applyAlignment="1">
      <alignment horizontal="left"/>
    </xf>
    <xf numFmtId="3" fontId="0" fillId="34" borderId="0" xfId="0" applyNumberFormat="1" applyFill="1" applyAlignment="1">
      <alignment horizontal="left"/>
    </xf>
    <xf numFmtId="3" fontId="16" fillId="34" borderId="0" xfId="0" applyNumberFormat="1" applyFont="1" applyFill="1" applyAlignment="1">
      <alignment horizontal="left"/>
    </xf>
    <xf numFmtId="49" fontId="16" fillId="34" borderId="0" xfId="0" applyNumberFormat="1" applyFont="1" applyFill="1" applyAlignment="1">
      <alignment horizontal="left"/>
    </xf>
    <xf numFmtId="0" fontId="18" fillId="39" borderId="0" xfId="0" applyFont="1" applyFill="1" applyAlignment="1">
      <alignment horizontal="left"/>
    </xf>
    <xf numFmtId="165" fontId="0" fillId="0" borderId="0" xfId="42" applyNumberFormat="1" applyFont="1" applyAlignment="1">
      <alignment horizontal="left"/>
    </xf>
    <xf numFmtId="165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0" fontId="16" fillId="40" borderId="0" xfId="0" applyFont="1" applyFill="1" applyAlignment="1">
      <alignment horizontal="left"/>
    </xf>
    <xf numFmtId="10" fontId="0" fillId="0" borderId="0" xfId="0" applyNumberFormat="1" applyAlignment="1">
      <alignment horizontal="left"/>
    </xf>
    <xf numFmtId="165" fontId="0" fillId="34" borderId="0" xfId="0" applyNumberFormat="1" applyFill="1" applyAlignment="1">
      <alignment horizontal="left"/>
    </xf>
    <xf numFmtId="165" fontId="16" fillId="0" borderId="0" xfId="42" applyNumberFormat="1" applyFont="1" applyAlignment="1">
      <alignment horizontal="left"/>
    </xf>
    <xf numFmtId="3" fontId="0" fillId="40" borderId="0" xfId="0" applyNumberFormat="1" applyFill="1" applyAlignment="1">
      <alignment horizontal="left"/>
    </xf>
    <xf numFmtId="3" fontId="16" fillId="40" borderId="0" xfId="0" applyNumberFormat="1" applyFont="1" applyFill="1" applyAlignment="1">
      <alignment horizontal="left"/>
    </xf>
    <xf numFmtId="9" fontId="0" fillId="40" borderId="0" xfId="42" applyFont="1" applyFill="1" applyAlignment="1">
      <alignment horizontal="left"/>
    </xf>
    <xf numFmtId="0" fontId="16" fillId="40" borderId="0" xfId="0" applyFont="1" applyFill="1"/>
    <xf numFmtId="166" fontId="0" fillId="40" borderId="0" xfId="0" applyNumberFormat="1" applyFill="1" applyAlignment="1">
      <alignment horizontal="left"/>
    </xf>
    <xf numFmtId="165" fontId="0" fillId="40" borderId="0" xfId="42" applyNumberFormat="1" applyFont="1" applyFill="1" applyAlignment="1">
      <alignment horizontal="left"/>
    </xf>
    <xf numFmtId="166" fontId="16" fillId="0" borderId="0" xfId="0" applyNumberFormat="1" applyFont="1" applyAlignment="1">
      <alignment horizontal="left"/>
    </xf>
    <xf numFmtId="4" fontId="0" fillId="0" borderId="0" xfId="0" applyNumberFormat="1"/>
    <xf numFmtId="165" fontId="0" fillId="0" borderId="0" xfId="42" applyNumberFormat="1" applyFont="1" applyFill="1" applyAlignment="1">
      <alignment horizontal="left"/>
    </xf>
    <xf numFmtId="0" fontId="14" fillId="0" borderId="0" xfId="0" applyFont="1" applyAlignment="1">
      <alignment horizontal="left"/>
    </xf>
    <xf numFmtId="4" fontId="0" fillId="0" borderId="0" xfId="42" applyNumberFormat="1" applyFont="1" applyFill="1" applyAlignment="1">
      <alignment horizontal="left"/>
    </xf>
    <xf numFmtId="0" fontId="19" fillId="41" borderId="0" xfId="0" applyFont="1" applyFill="1" applyAlignment="1">
      <alignment horizontal="left"/>
    </xf>
    <xf numFmtId="3" fontId="19" fillId="41" borderId="0" xfId="0" applyNumberFormat="1" applyFont="1" applyFill="1" applyAlignment="1">
      <alignment horizontal="left"/>
    </xf>
    <xf numFmtId="165" fontId="19" fillId="41" borderId="0" xfId="42" applyNumberFormat="1" applyFont="1" applyFill="1" applyAlignment="1">
      <alignment horizontal="left"/>
    </xf>
    <xf numFmtId="0" fontId="19" fillId="41" borderId="0" xfId="0" applyFont="1" applyFill="1" applyAlignment="1">
      <alignment horizontal="center"/>
    </xf>
    <xf numFmtId="0" fontId="21" fillId="42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3" fontId="22" fillId="0" borderId="0" xfId="0" applyNumberFormat="1" applyFont="1" applyAlignment="1">
      <alignment horizontal="left"/>
    </xf>
    <xf numFmtId="165" fontId="22" fillId="0" borderId="0" xfId="42" applyNumberFormat="1" applyFont="1" applyAlignment="1">
      <alignment horizontal="left"/>
    </xf>
    <xf numFmtId="0" fontId="21" fillId="0" borderId="0" xfId="0" applyFont="1" applyAlignment="1">
      <alignment horizontal="center"/>
    </xf>
    <xf numFmtId="0" fontId="21" fillId="43" borderId="0" xfId="0" applyFont="1" applyFill="1" applyAlignment="1">
      <alignment horizontal="left"/>
    </xf>
    <xf numFmtId="3" fontId="21" fillId="0" borderId="0" xfId="0" applyNumberFormat="1" applyFont="1" applyAlignment="1">
      <alignment horizontal="left"/>
    </xf>
    <xf numFmtId="165" fontId="21" fillId="0" borderId="0" xfId="42" applyNumberFormat="1" applyFont="1" applyAlignment="1">
      <alignment horizontal="left"/>
    </xf>
    <xf numFmtId="0" fontId="21" fillId="42" borderId="10" xfId="0" applyFont="1" applyFill="1" applyBorder="1" applyAlignment="1">
      <alignment horizontal="left"/>
    </xf>
    <xf numFmtId="0" fontId="21" fillId="0" borderId="10" xfId="0" applyFont="1" applyBorder="1" applyAlignment="1">
      <alignment horizontal="left"/>
    </xf>
    <xf numFmtId="3" fontId="21" fillId="0" borderId="10" xfId="0" applyNumberFormat="1" applyFont="1" applyBorder="1" applyAlignment="1">
      <alignment horizontal="left"/>
    </xf>
    <xf numFmtId="165" fontId="21" fillId="0" borderId="10" xfId="42" applyNumberFormat="1" applyFont="1" applyBorder="1" applyAlignment="1">
      <alignment horizontal="left"/>
    </xf>
    <xf numFmtId="0" fontId="21" fillId="0" borderId="10" xfId="0" applyFont="1" applyBorder="1" applyAlignment="1">
      <alignment horizontal="center"/>
    </xf>
    <xf numFmtId="0" fontId="21" fillId="44" borderId="0" xfId="0" applyFont="1" applyFill="1"/>
    <xf numFmtId="0" fontId="19" fillId="44" borderId="0" xfId="0" applyFont="1" applyFill="1" applyAlignment="1">
      <alignment horizontal="left"/>
    </xf>
    <xf numFmtId="3" fontId="19" fillId="44" borderId="0" xfId="0" applyNumberFormat="1" applyFont="1" applyFill="1" applyAlignment="1">
      <alignment horizontal="left"/>
    </xf>
    <xf numFmtId="165" fontId="19" fillId="44" borderId="0" xfId="42" applyNumberFormat="1" applyFont="1" applyFill="1" applyAlignment="1">
      <alignment horizontal="left"/>
    </xf>
    <xf numFmtId="165" fontId="21" fillId="44" borderId="0" xfId="0" applyNumberFormat="1" applyFont="1" applyFill="1"/>
    <xf numFmtId="0" fontId="19" fillId="44" borderId="0" xfId="0" applyFont="1" applyFill="1"/>
    <xf numFmtId="0" fontId="19" fillId="44" borderId="0" xfId="0" applyFont="1" applyFill="1" applyAlignment="1">
      <alignment horizontal="center"/>
    </xf>
    <xf numFmtId="0" fontId="20" fillId="44" borderId="0" xfId="0" applyFont="1" applyFill="1" applyAlignment="1">
      <alignment horizontal="left"/>
    </xf>
    <xf numFmtId="0" fontId="19" fillId="44" borderId="0" xfId="0" applyFont="1" applyFill="1" applyAlignment="1">
      <alignment horizont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Good-Producing</a:t>
            </a:r>
            <a:r>
              <a:rPr lang="en-CA" baseline="0"/>
              <a:t> Sector Employment</a:t>
            </a:r>
          </a:p>
          <a:p>
            <a:pPr>
              <a:defRPr/>
            </a:pPr>
            <a:r>
              <a:rPr lang="en-CA" baseline="0"/>
              <a:t>2012-2022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WorkBook!$M$8:$W$8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WorkBook!$M$9:$W$9</c:f>
              <c:numCache>
                <c:formatCode>General</c:formatCode>
                <c:ptCount val="11"/>
                <c:pt idx="0">
                  <c:v>90</c:v>
                </c:pt>
                <c:pt idx="1">
                  <c:v>88.9</c:v>
                </c:pt>
                <c:pt idx="2">
                  <c:v>84.4</c:v>
                </c:pt>
                <c:pt idx="3">
                  <c:v>83.8</c:v>
                </c:pt>
                <c:pt idx="4">
                  <c:v>81.8</c:v>
                </c:pt>
                <c:pt idx="5">
                  <c:v>82</c:v>
                </c:pt>
                <c:pt idx="6">
                  <c:v>82.1</c:v>
                </c:pt>
                <c:pt idx="7">
                  <c:v>87.5</c:v>
                </c:pt>
                <c:pt idx="8">
                  <c:v>86.4</c:v>
                </c:pt>
                <c:pt idx="9">
                  <c:v>90.9</c:v>
                </c:pt>
                <c:pt idx="10">
                  <c:v>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3B-4932-AC78-601FA305252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19978080"/>
        <c:axId val="226344688"/>
      </c:lineChart>
      <c:catAx>
        <c:axId val="51997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44688"/>
        <c:crosses val="autoZero"/>
        <c:auto val="1"/>
        <c:lblAlgn val="ctr"/>
        <c:lblOffset val="100"/>
        <c:noMultiLvlLbl val="0"/>
      </c:catAx>
      <c:valAx>
        <c:axId val="22634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97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Services-Producing Sector Employment 2012-2022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WorkBook!$A$20</c:f>
              <c:strCache>
                <c:ptCount val="1"/>
                <c:pt idx="0">
                  <c:v>Services-producing sector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WorkBook!$B$8:$L$8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WorkBook!$B$20:$L$20</c:f>
              <c:numCache>
                <c:formatCode>General</c:formatCode>
                <c:ptCount val="11"/>
                <c:pt idx="0">
                  <c:v>389.6</c:v>
                </c:pt>
                <c:pt idx="1">
                  <c:v>386</c:v>
                </c:pt>
                <c:pt idx="2">
                  <c:v>383.5</c:v>
                </c:pt>
                <c:pt idx="3">
                  <c:v>378.7</c:v>
                </c:pt>
                <c:pt idx="4">
                  <c:v>377.9</c:v>
                </c:pt>
                <c:pt idx="5">
                  <c:v>383.4</c:v>
                </c:pt>
                <c:pt idx="6">
                  <c:v>385.9</c:v>
                </c:pt>
                <c:pt idx="7">
                  <c:v>395.1</c:v>
                </c:pt>
                <c:pt idx="8">
                  <c:v>384.6</c:v>
                </c:pt>
                <c:pt idx="9">
                  <c:v>396.2</c:v>
                </c:pt>
                <c:pt idx="10">
                  <c:v>404.1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B0-4BB1-9B8F-0B0A9DD05DD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23683376"/>
        <c:axId val="226360528"/>
      </c:lineChart>
      <c:catAx>
        <c:axId val="52368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6360528"/>
        <c:crosses val="autoZero"/>
        <c:auto val="1"/>
        <c:lblAlgn val="ctr"/>
        <c:lblOffset val="100"/>
        <c:noMultiLvlLbl val="0"/>
      </c:catAx>
      <c:valAx>
        <c:axId val="22636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68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12</xdr:col>
      <xdr:colOff>0</xdr:colOff>
      <xdr:row>20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552203-7680-4E9B-B42D-F87A34FAE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609599</xdr:colOff>
      <xdr:row>1</xdr:row>
      <xdr:rowOff>0</xdr:rowOff>
    </xdr:from>
    <xdr:to>
      <xdr:col>26</xdr:col>
      <xdr:colOff>28575</xdr:colOff>
      <xdr:row>19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7ACEEC-7FE0-4C0F-B340-D9B7389B4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F1850-1F76-49DF-9CC8-A4991D7142FE}">
  <dimension ref="A1:G32"/>
  <sheetViews>
    <sheetView tabSelected="1" workbookViewId="0">
      <selection activeCell="A32" sqref="A32"/>
    </sheetView>
  </sheetViews>
  <sheetFormatPr defaultRowHeight="15" x14ac:dyDescent="0.25"/>
  <cols>
    <col min="1" max="1" width="44.28515625" customWidth="1"/>
    <col min="6" max="6" width="9.42578125" customWidth="1"/>
    <col min="7" max="7" width="15" customWidth="1"/>
  </cols>
  <sheetData>
    <row r="1" spans="1:7" x14ac:dyDescent="0.25">
      <c r="A1" s="68" t="s">
        <v>29</v>
      </c>
      <c r="B1" s="71" t="s">
        <v>66</v>
      </c>
      <c r="C1" s="71"/>
      <c r="D1" s="71"/>
      <c r="E1" s="69"/>
      <c r="F1" s="69" t="s">
        <v>64</v>
      </c>
      <c r="G1" s="69" t="s">
        <v>26</v>
      </c>
    </row>
    <row r="2" spans="1:7" x14ac:dyDescent="0.25">
      <c r="A2" s="64" t="s">
        <v>68</v>
      </c>
      <c r="B2" s="64">
        <v>2020</v>
      </c>
      <c r="C2" s="64">
        <v>2021</v>
      </c>
      <c r="D2" s="70">
        <v>2022</v>
      </c>
      <c r="E2" s="70" t="s">
        <v>67</v>
      </c>
      <c r="F2" s="69" t="s">
        <v>65</v>
      </c>
      <c r="G2" s="69" t="s">
        <v>69</v>
      </c>
    </row>
    <row r="3" spans="1:7" x14ac:dyDescent="0.25">
      <c r="A3" s="46" t="s">
        <v>30</v>
      </c>
      <c r="B3" s="46">
        <v>86.4</v>
      </c>
      <c r="C3" s="46">
        <v>90.9</v>
      </c>
      <c r="D3" s="46">
        <v>96.2</v>
      </c>
      <c r="E3" s="47">
        <v>5299.9999999999973</v>
      </c>
      <c r="F3" s="48">
        <v>5.8305830583058278E-2</v>
      </c>
      <c r="G3" s="49">
        <v>7.1</v>
      </c>
    </row>
    <row r="4" spans="1:7" x14ac:dyDescent="0.25">
      <c r="A4" s="50" t="s">
        <v>31</v>
      </c>
      <c r="B4" s="51">
        <v>6</v>
      </c>
      <c r="C4" s="51">
        <v>6.1</v>
      </c>
      <c r="D4" s="51">
        <v>5.0999999999999996</v>
      </c>
      <c r="E4" s="52">
        <v>-1000</v>
      </c>
      <c r="F4" s="53">
        <v>-0.16393442622950818</v>
      </c>
      <c r="G4" s="54" t="s">
        <v>0</v>
      </c>
    </row>
    <row r="5" spans="1:7" x14ac:dyDescent="0.25">
      <c r="A5" s="50" t="s">
        <v>32</v>
      </c>
      <c r="B5" s="51">
        <v>10.9</v>
      </c>
      <c r="C5" s="51">
        <v>11</v>
      </c>
      <c r="D5" s="51">
        <v>9.6999999999999993</v>
      </c>
      <c r="E5" s="52">
        <v>-1300.0000000000007</v>
      </c>
      <c r="F5" s="53">
        <v>-0.11818181818181825</v>
      </c>
      <c r="G5" s="54">
        <v>19</v>
      </c>
    </row>
    <row r="6" spans="1:7" x14ac:dyDescent="0.25">
      <c r="A6" s="55" t="s">
        <v>1</v>
      </c>
      <c r="B6" s="51">
        <v>2</v>
      </c>
      <c r="C6" s="51">
        <v>2.2000000000000002</v>
      </c>
      <c r="D6" s="51">
        <v>1.8</v>
      </c>
      <c r="E6" s="52">
        <v>-400.00000000000011</v>
      </c>
      <c r="F6" s="53">
        <v>-0.18181818181818188</v>
      </c>
      <c r="G6" s="54" t="s">
        <v>0</v>
      </c>
    </row>
    <row r="7" spans="1:7" x14ac:dyDescent="0.25">
      <c r="A7" s="55" t="s">
        <v>2</v>
      </c>
      <c r="B7" s="51">
        <v>5.8</v>
      </c>
      <c r="C7" s="51">
        <v>6.2</v>
      </c>
      <c r="D7" s="51">
        <v>5.4</v>
      </c>
      <c r="E7" s="52">
        <v>-799.99999999999977</v>
      </c>
      <c r="F7" s="53">
        <v>-0.1290322580645161</v>
      </c>
      <c r="G7" s="54">
        <v>25</v>
      </c>
    </row>
    <row r="8" spans="1:7" x14ac:dyDescent="0.25">
      <c r="A8" s="55" t="s">
        <v>33</v>
      </c>
      <c r="B8" s="51">
        <v>3</v>
      </c>
      <c r="C8" s="51">
        <v>2.7</v>
      </c>
      <c r="D8" s="51">
        <v>2.5</v>
      </c>
      <c r="E8" s="52">
        <v>-200.00000000000017</v>
      </c>
      <c r="F8" s="53">
        <v>-7.4074074074074139E-2</v>
      </c>
      <c r="G8" s="54" t="s">
        <v>0</v>
      </c>
    </row>
    <row r="9" spans="1:7" x14ac:dyDescent="0.25">
      <c r="A9" s="50" t="s">
        <v>3</v>
      </c>
      <c r="B9" s="51">
        <v>4.0999999999999996</v>
      </c>
      <c r="C9" s="51">
        <v>4.9000000000000004</v>
      </c>
      <c r="D9" s="51">
        <v>4.4000000000000004</v>
      </c>
      <c r="E9" s="52">
        <v>-500</v>
      </c>
      <c r="F9" s="53">
        <v>-0.10204081632653061</v>
      </c>
      <c r="G9" s="54" t="s">
        <v>0</v>
      </c>
    </row>
    <row r="10" spans="1:7" x14ac:dyDescent="0.25">
      <c r="A10" s="50" t="s">
        <v>4</v>
      </c>
      <c r="B10" s="51">
        <v>32.799999999999997</v>
      </c>
      <c r="C10" s="51">
        <v>35.799999999999997</v>
      </c>
      <c r="D10" s="51">
        <v>42.3</v>
      </c>
      <c r="E10" s="56">
        <v>6500</v>
      </c>
      <c r="F10" s="57">
        <v>0.18156424581005587</v>
      </c>
      <c r="G10" s="54">
        <v>5.8</v>
      </c>
    </row>
    <row r="11" spans="1:7" x14ac:dyDescent="0.25">
      <c r="A11" s="50" t="s">
        <v>5</v>
      </c>
      <c r="B11" s="51">
        <v>32.6</v>
      </c>
      <c r="C11" s="51">
        <v>33</v>
      </c>
      <c r="D11" s="51">
        <v>34.700000000000003</v>
      </c>
      <c r="E11" s="56">
        <v>1700.0000000000027</v>
      </c>
      <c r="F11" s="57">
        <v>5.1515151515151597E-2</v>
      </c>
      <c r="G11" s="54">
        <v>4.9000000000000004</v>
      </c>
    </row>
    <row r="12" spans="1:7" x14ac:dyDescent="0.25">
      <c r="A12" s="55" t="s">
        <v>6</v>
      </c>
      <c r="B12" s="51">
        <v>14.5</v>
      </c>
      <c r="C12" s="51">
        <v>14.4</v>
      </c>
      <c r="D12" s="51">
        <v>15.9</v>
      </c>
      <c r="E12" s="56">
        <v>1500</v>
      </c>
      <c r="F12" s="57">
        <v>0.10416666666666667</v>
      </c>
      <c r="G12" s="54">
        <v>3.6</v>
      </c>
    </row>
    <row r="13" spans="1:7" x14ac:dyDescent="0.25">
      <c r="A13" s="55" t="s">
        <v>7</v>
      </c>
      <c r="B13" s="51">
        <v>18.100000000000001</v>
      </c>
      <c r="C13" s="51">
        <v>18.600000000000001</v>
      </c>
      <c r="D13" s="51">
        <v>18.8</v>
      </c>
      <c r="E13" s="56">
        <v>199.99999999999929</v>
      </c>
      <c r="F13" s="57">
        <v>1.0752688172042972E-2</v>
      </c>
      <c r="G13" s="54">
        <v>6</v>
      </c>
    </row>
    <row r="14" spans="1:7" x14ac:dyDescent="0.25">
      <c r="A14" s="46" t="s">
        <v>34</v>
      </c>
      <c r="B14" s="46">
        <v>356.9</v>
      </c>
      <c r="C14" s="46">
        <v>377.2</v>
      </c>
      <c r="D14" s="46">
        <v>388.8</v>
      </c>
      <c r="E14" s="47">
        <v>11600.000000000022</v>
      </c>
      <c r="F14" s="48">
        <v>3.0752916224814481E-2</v>
      </c>
      <c r="G14" s="49">
        <v>3.8</v>
      </c>
    </row>
    <row r="15" spans="1:7" x14ac:dyDescent="0.25">
      <c r="A15" s="50" t="s">
        <v>8</v>
      </c>
      <c r="B15" s="51">
        <v>68.7</v>
      </c>
      <c r="C15" s="51">
        <v>71.900000000000006</v>
      </c>
      <c r="D15" s="51">
        <v>74.3</v>
      </c>
      <c r="E15" s="56">
        <v>2399.9999999999914</v>
      </c>
      <c r="F15" s="57">
        <v>3.337969401947137E-2</v>
      </c>
      <c r="G15" s="54">
        <v>3.8</v>
      </c>
    </row>
    <row r="16" spans="1:7" x14ac:dyDescent="0.25">
      <c r="A16" s="55" t="s">
        <v>9</v>
      </c>
      <c r="B16" s="51">
        <v>11.3</v>
      </c>
      <c r="C16" s="51">
        <v>12.6</v>
      </c>
      <c r="D16" s="51">
        <v>11.6</v>
      </c>
      <c r="E16" s="52">
        <v>-1000</v>
      </c>
      <c r="F16" s="53">
        <v>-7.9365079365079361E-2</v>
      </c>
      <c r="G16" s="54">
        <v>4.9000000000000004</v>
      </c>
    </row>
    <row r="17" spans="1:7" x14ac:dyDescent="0.25">
      <c r="A17" s="55" t="s">
        <v>10</v>
      </c>
      <c r="B17" s="51">
        <v>57.4</v>
      </c>
      <c r="C17" s="51">
        <v>59.3</v>
      </c>
      <c r="D17" s="51">
        <v>62.7</v>
      </c>
      <c r="E17" s="56">
        <v>3400.0000000000055</v>
      </c>
      <c r="F17" s="57">
        <v>5.733558178752117E-2</v>
      </c>
      <c r="G17" s="54">
        <v>3.7</v>
      </c>
    </row>
    <row r="18" spans="1:7" x14ac:dyDescent="0.25">
      <c r="A18" s="50" t="s">
        <v>11</v>
      </c>
      <c r="B18" s="51">
        <v>18.7</v>
      </c>
      <c r="C18" s="51">
        <v>24.3</v>
      </c>
      <c r="D18" s="51">
        <v>20.399999999999999</v>
      </c>
      <c r="E18" s="52">
        <v>-3900.0000000000023</v>
      </c>
      <c r="F18" s="53">
        <v>-0.16049382716049393</v>
      </c>
      <c r="G18" s="54">
        <v>5.6</v>
      </c>
    </row>
    <row r="19" spans="1:7" x14ac:dyDescent="0.25">
      <c r="A19" s="50" t="s">
        <v>12</v>
      </c>
      <c r="B19" s="51">
        <v>23.5</v>
      </c>
      <c r="C19" s="51">
        <v>25.4</v>
      </c>
      <c r="D19" s="51">
        <v>27.4</v>
      </c>
      <c r="E19" s="56">
        <v>2000</v>
      </c>
      <c r="F19" s="57">
        <v>7.874015748031496E-2</v>
      </c>
      <c r="G19" s="54">
        <v>1.8</v>
      </c>
    </row>
    <row r="20" spans="1:7" x14ac:dyDescent="0.25">
      <c r="A20" s="55" t="s">
        <v>13</v>
      </c>
      <c r="B20" s="51">
        <v>16.2</v>
      </c>
      <c r="C20" s="51">
        <v>18.2</v>
      </c>
      <c r="D20" s="51">
        <v>18.899999999999999</v>
      </c>
      <c r="E20" s="56">
        <v>699.99999999999932</v>
      </c>
      <c r="F20" s="57">
        <v>3.8461538461538422E-2</v>
      </c>
      <c r="G20" s="54" t="s">
        <v>0</v>
      </c>
    </row>
    <row r="21" spans="1:7" x14ac:dyDescent="0.25">
      <c r="A21" s="55" t="s">
        <v>14</v>
      </c>
      <c r="B21" s="51">
        <v>7.3</v>
      </c>
      <c r="C21" s="51">
        <v>7.1</v>
      </c>
      <c r="D21" s="51">
        <v>8.5</v>
      </c>
      <c r="E21" s="56">
        <v>1400.0000000000005</v>
      </c>
      <c r="F21" s="57">
        <v>0.19718309859154937</v>
      </c>
      <c r="G21" s="54" t="s">
        <v>0</v>
      </c>
    </row>
    <row r="22" spans="1:7" x14ac:dyDescent="0.25">
      <c r="A22" s="50" t="s">
        <v>15</v>
      </c>
      <c r="B22" s="51">
        <v>29.8</v>
      </c>
      <c r="C22" s="51">
        <v>32.9</v>
      </c>
      <c r="D22" s="51">
        <v>37.6</v>
      </c>
      <c r="E22" s="56">
        <v>4700.0000000000027</v>
      </c>
      <c r="F22" s="57">
        <v>0.14285714285714293</v>
      </c>
      <c r="G22" s="54">
        <v>2.2999999999999998</v>
      </c>
    </row>
    <row r="23" spans="1:7" x14ac:dyDescent="0.25">
      <c r="A23" s="50" t="s">
        <v>16</v>
      </c>
      <c r="B23" s="51">
        <v>18.2</v>
      </c>
      <c r="C23" s="51">
        <v>18.2</v>
      </c>
      <c r="D23" s="51">
        <v>19.100000000000001</v>
      </c>
      <c r="E23" s="56">
        <v>900.00000000000216</v>
      </c>
      <c r="F23" s="57">
        <v>4.9450549450549566E-2</v>
      </c>
      <c r="G23" s="54">
        <v>6.8</v>
      </c>
    </row>
    <row r="24" spans="1:7" x14ac:dyDescent="0.25">
      <c r="A24" s="50" t="s">
        <v>17</v>
      </c>
      <c r="B24" s="51">
        <v>35.700000000000003</v>
      </c>
      <c r="C24" s="51">
        <v>36.6</v>
      </c>
      <c r="D24" s="51">
        <v>36.4</v>
      </c>
      <c r="E24" s="52">
        <v>-200.00000000000284</v>
      </c>
      <c r="F24" s="53">
        <v>-5.4644808743170179E-3</v>
      </c>
      <c r="G24" s="54">
        <v>4.2</v>
      </c>
    </row>
    <row r="25" spans="1:7" x14ac:dyDescent="0.25">
      <c r="A25" s="50" t="s">
        <v>18</v>
      </c>
      <c r="B25" s="51">
        <v>72.599999999999994</v>
      </c>
      <c r="C25" s="51">
        <v>78.2</v>
      </c>
      <c r="D25" s="51">
        <v>79.599999999999994</v>
      </c>
      <c r="E25" s="56">
        <v>1399.9999999999914</v>
      </c>
      <c r="F25" s="57">
        <v>1.7902813299232625E-2</v>
      </c>
      <c r="G25" s="54">
        <v>2</v>
      </c>
    </row>
    <row r="26" spans="1:7" x14ac:dyDescent="0.25">
      <c r="A26" s="50" t="s">
        <v>19</v>
      </c>
      <c r="B26" s="51">
        <v>15</v>
      </c>
      <c r="C26" s="51">
        <v>13.5</v>
      </c>
      <c r="D26" s="51">
        <v>16.2</v>
      </c>
      <c r="E26" s="56">
        <v>2699.9999999999991</v>
      </c>
      <c r="F26" s="57">
        <v>0.19999999999999993</v>
      </c>
      <c r="G26" s="54">
        <v>9</v>
      </c>
    </row>
    <row r="27" spans="1:7" x14ac:dyDescent="0.25">
      <c r="A27" s="50" t="s">
        <v>20</v>
      </c>
      <c r="B27" s="51">
        <v>28</v>
      </c>
      <c r="C27" s="51">
        <v>28.1</v>
      </c>
      <c r="D27" s="51">
        <v>27.8</v>
      </c>
      <c r="E27" s="52">
        <v>-300.00000000000068</v>
      </c>
      <c r="F27" s="53">
        <v>-1.0676156583629918E-2</v>
      </c>
      <c r="G27" s="54">
        <v>7.3</v>
      </c>
    </row>
    <row r="28" spans="1:7" x14ac:dyDescent="0.25">
      <c r="A28" s="50" t="s">
        <v>21</v>
      </c>
      <c r="B28" s="51">
        <v>16.399999999999999</v>
      </c>
      <c r="C28" s="51">
        <v>17.100000000000001</v>
      </c>
      <c r="D28" s="51">
        <v>17.7</v>
      </c>
      <c r="E28" s="56">
        <v>599.99999999999784</v>
      </c>
      <c r="F28" s="57">
        <v>3.5087719298245487E-2</v>
      </c>
      <c r="G28" s="54">
        <v>3.3</v>
      </c>
    </row>
    <row r="29" spans="1:7" x14ac:dyDescent="0.25">
      <c r="A29" s="58" t="s">
        <v>22</v>
      </c>
      <c r="B29" s="59">
        <v>30.5</v>
      </c>
      <c r="C29" s="59">
        <v>31</v>
      </c>
      <c r="D29" s="59">
        <v>32.1</v>
      </c>
      <c r="E29" s="60">
        <v>1100.0000000000014</v>
      </c>
      <c r="F29" s="61">
        <v>3.5483870967741978E-2</v>
      </c>
      <c r="G29" s="62">
        <v>2.4</v>
      </c>
    </row>
    <row r="30" spans="1:7" x14ac:dyDescent="0.25">
      <c r="A30" s="63"/>
      <c r="B30" s="64">
        <v>443.29999999999995</v>
      </c>
      <c r="C30" s="64">
        <v>468.1</v>
      </c>
      <c r="D30" s="64">
        <v>485</v>
      </c>
      <c r="E30" s="65">
        <v>16899.999999999978</v>
      </c>
      <c r="F30" s="66">
        <v>3.6103396710104631E-2</v>
      </c>
      <c r="G30" s="67"/>
    </row>
    <row r="32" spans="1:7" x14ac:dyDescent="0.25">
      <c r="A32" s="72" t="s">
        <v>72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D8CB0-C66E-423F-8601-02ED7FE7928D}">
  <dimension ref="A1:N21"/>
  <sheetViews>
    <sheetView topLeftCell="A7" workbookViewId="0">
      <selection activeCell="N21" sqref="N21"/>
    </sheetView>
  </sheetViews>
  <sheetFormatPr defaultRowHeight="15" x14ac:dyDescent="0.25"/>
  <sheetData>
    <row r="1" spans="1:14" x14ac:dyDescent="0.25">
      <c r="A1" t="s">
        <v>70</v>
      </c>
      <c r="N1" t="s">
        <v>71</v>
      </c>
    </row>
    <row r="21" spans="1:14" x14ac:dyDescent="0.25">
      <c r="A21" s="73" t="s">
        <v>73</v>
      </c>
      <c r="N21" s="73" t="s">
        <v>73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CCEC-8FF2-4C10-8AC3-3DD383A90F43}">
  <dimension ref="A1:BO77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7" sqref="C17"/>
    </sheetView>
  </sheetViews>
  <sheetFormatPr defaultRowHeight="15" x14ac:dyDescent="0.25"/>
  <cols>
    <col min="1" max="1" width="49.7109375" customWidth="1"/>
    <col min="2" max="2" width="10.7109375" customWidth="1"/>
    <col min="3" max="4" width="10.140625" customWidth="1"/>
    <col min="5" max="6" width="9.140625" customWidth="1"/>
    <col min="7" max="7" width="7.85546875" customWidth="1"/>
    <col min="8" max="8" width="9.140625" customWidth="1"/>
    <col min="9" max="9" width="9.5703125" customWidth="1"/>
    <col min="10" max="10" width="9.140625" customWidth="1"/>
    <col min="11" max="11" width="13.28515625" customWidth="1"/>
    <col min="13" max="34" width="9.140625" customWidth="1"/>
  </cols>
  <sheetData>
    <row r="1" spans="1:67" x14ac:dyDescent="0.25">
      <c r="A1" s="1" t="s">
        <v>35</v>
      </c>
      <c r="AI1" s="1"/>
    </row>
    <row r="2" spans="1:67" x14ac:dyDescent="0.25">
      <c r="A2" t="s">
        <v>36</v>
      </c>
      <c r="AI2" s="1"/>
    </row>
    <row r="3" spans="1:67" x14ac:dyDescent="0.25">
      <c r="A3" t="s">
        <v>37</v>
      </c>
      <c r="AI3" s="1"/>
    </row>
    <row r="4" spans="1:67" x14ac:dyDescent="0.25">
      <c r="A4" t="s">
        <v>38</v>
      </c>
      <c r="AI4" s="1"/>
    </row>
    <row r="5" spans="1:67" x14ac:dyDescent="0.25">
      <c r="A5" t="s">
        <v>39</v>
      </c>
      <c r="AI5" s="1"/>
    </row>
    <row r="6" spans="1:67" x14ac:dyDescent="0.25">
      <c r="AI6" s="1"/>
    </row>
    <row r="7" spans="1:67" x14ac:dyDescent="0.25">
      <c r="A7" s="1" t="s">
        <v>29</v>
      </c>
      <c r="B7" s="1" t="s">
        <v>27</v>
      </c>
      <c r="M7" s="1" t="s">
        <v>28</v>
      </c>
      <c r="X7" s="1" t="s">
        <v>24</v>
      </c>
      <c r="AI7" s="1" t="s">
        <v>25</v>
      </c>
      <c r="AT7" s="1" t="s">
        <v>26</v>
      </c>
      <c r="BE7" s="1" t="s">
        <v>56</v>
      </c>
    </row>
    <row r="8" spans="1:67" s="8" customFormat="1" x14ac:dyDescent="0.25">
      <c r="A8" s="4" t="s">
        <v>23</v>
      </c>
      <c r="B8" s="5">
        <v>2012</v>
      </c>
      <c r="C8" s="5">
        <v>2013</v>
      </c>
      <c r="D8" s="5">
        <v>2014</v>
      </c>
      <c r="E8" s="5">
        <v>2015</v>
      </c>
      <c r="F8" s="5">
        <v>2016</v>
      </c>
      <c r="G8" s="5">
        <v>2017</v>
      </c>
      <c r="H8" s="5">
        <v>2018</v>
      </c>
      <c r="I8" s="5">
        <v>2019</v>
      </c>
      <c r="J8" s="14">
        <v>2020</v>
      </c>
      <c r="K8" s="14">
        <v>2021</v>
      </c>
      <c r="L8" s="14">
        <v>2022</v>
      </c>
      <c r="M8" s="4">
        <v>2012</v>
      </c>
      <c r="N8" s="4">
        <v>2013</v>
      </c>
      <c r="O8" s="4">
        <v>2014</v>
      </c>
      <c r="P8" s="4">
        <v>2015</v>
      </c>
      <c r="Q8" s="4">
        <v>2016</v>
      </c>
      <c r="R8" s="4">
        <v>2017</v>
      </c>
      <c r="S8" s="4">
        <v>2018</v>
      </c>
      <c r="T8" s="4">
        <v>2019</v>
      </c>
      <c r="U8" s="14">
        <v>2020</v>
      </c>
      <c r="V8" s="14">
        <v>2021</v>
      </c>
      <c r="W8" s="27">
        <v>2022</v>
      </c>
      <c r="X8" s="6">
        <v>2012</v>
      </c>
      <c r="Y8" s="6">
        <v>2013</v>
      </c>
      <c r="Z8" s="6">
        <v>2014</v>
      </c>
      <c r="AA8" s="6">
        <v>2015</v>
      </c>
      <c r="AB8" s="6">
        <v>2016</v>
      </c>
      <c r="AC8" s="6">
        <v>2017</v>
      </c>
      <c r="AD8" s="6">
        <v>2018</v>
      </c>
      <c r="AE8" s="6">
        <v>2019</v>
      </c>
      <c r="AF8" s="14">
        <v>2020</v>
      </c>
      <c r="AG8" s="14">
        <v>2021</v>
      </c>
      <c r="AH8" s="14">
        <v>2022</v>
      </c>
      <c r="AI8" s="7">
        <v>2012</v>
      </c>
      <c r="AJ8" s="7">
        <v>2013</v>
      </c>
      <c r="AK8" s="7">
        <v>2014</v>
      </c>
      <c r="AL8" s="7">
        <v>2015</v>
      </c>
      <c r="AM8" s="7">
        <v>2016</v>
      </c>
      <c r="AN8" s="7">
        <v>2017</v>
      </c>
      <c r="AO8" s="7">
        <v>2018</v>
      </c>
      <c r="AP8" s="7">
        <v>2019</v>
      </c>
      <c r="AQ8" s="14">
        <v>2020</v>
      </c>
      <c r="AR8" s="14">
        <v>2021</v>
      </c>
      <c r="AS8" s="14">
        <v>2022</v>
      </c>
      <c r="AT8" s="4">
        <v>2012</v>
      </c>
      <c r="AU8" s="4">
        <v>2013</v>
      </c>
      <c r="AV8" s="4">
        <v>2014</v>
      </c>
      <c r="AW8" s="4">
        <v>2015</v>
      </c>
      <c r="AX8" s="4">
        <v>2016</v>
      </c>
      <c r="AY8" s="4">
        <v>2017</v>
      </c>
      <c r="AZ8" s="4">
        <v>2018</v>
      </c>
      <c r="BA8" s="4">
        <v>2019</v>
      </c>
      <c r="BB8" s="14">
        <v>2020</v>
      </c>
      <c r="BC8" s="14">
        <v>2021</v>
      </c>
      <c r="BD8" s="14">
        <v>2022</v>
      </c>
      <c r="BE8" s="5">
        <v>2012</v>
      </c>
      <c r="BF8" s="5">
        <v>2013</v>
      </c>
      <c r="BG8" s="5">
        <v>2014</v>
      </c>
      <c r="BH8" s="5">
        <v>2015</v>
      </c>
      <c r="BI8" s="5">
        <v>2016</v>
      </c>
      <c r="BJ8" s="5">
        <v>2017</v>
      </c>
      <c r="BK8" s="5">
        <v>2018</v>
      </c>
      <c r="BL8" s="5">
        <v>2019</v>
      </c>
      <c r="BM8" s="14">
        <v>2020</v>
      </c>
      <c r="BN8" s="14">
        <v>2021</v>
      </c>
      <c r="BO8" s="14">
        <v>2022</v>
      </c>
    </row>
    <row r="9" spans="1:67" s="8" customFormat="1" x14ac:dyDescent="0.25">
      <c r="A9" s="16" t="s">
        <v>30</v>
      </c>
      <c r="B9" s="16">
        <v>103.9</v>
      </c>
      <c r="C9" s="16">
        <v>102.3</v>
      </c>
      <c r="D9" s="16">
        <v>96.9</v>
      </c>
      <c r="E9" s="16">
        <v>97.2</v>
      </c>
      <c r="F9" s="16">
        <v>94.4</v>
      </c>
      <c r="G9" s="16">
        <v>93.4</v>
      </c>
      <c r="H9" s="16">
        <v>92.7</v>
      </c>
      <c r="I9" s="16">
        <v>96.5</v>
      </c>
      <c r="J9" s="16">
        <v>97.1</v>
      </c>
      <c r="K9" s="16">
        <v>99.9</v>
      </c>
      <c r="L9" s="16">
        <v>103.5</v>
      </c>
      <c r="M9" s="16">
        <v>90</v>
      </c>
      <c r="N9" s="16">
        <v>88.9</v>
      </c>
      <c r="O9" s="16">
        <v>84.4</v>
      </c>
      <c r="P9" s="16">
        <v>83.8</v>
      </c>
      <c r="Q9" s="16">
        <v>81.8</v>
      </c>
      <c r="R9" s="16">
        <v>82</v>
      </c>
      <c r="S9" s="16">
        <v>82.1</v>
      </c>
      <c r="T9" s="16">
        <v>87.5</v>
      </c>
      <c r="U9" s="16">
        <v>86.4</v>
      </c>
      <c r="V9" s="16">
        <v>90.9</v>
      </c>
      <c r="W9" s="16">
        <v>96.2</v>
      </c>
      <c r="X9" s="9">
        <v>82.5</v>
      </c>
      <c r="Y9" s="9">
        <v>83.1</v>
      </c>
      <c r="Z9" s="9">
        <v>78.2</v>
      </c>
      <c r="AA9" s="9">
        <v>78</v>
      </c>
      <c r="AB9" s="9">
        <v>76.5</v>
      </c>
      <c r="AC9" s="9">
        <v>76.2</v>
      </c>
      <c r="AD9" s="9">
        <v>76.400000000000006</v>
      </c>
      <c r="AE9" s="9">
        <v>82.5</v>
      </c>
      <c r="AF9" s="9">
        <v>80.900000000000006</v>
      </c>
      <c r="AG9" s="9">
        <v>84.8</v>
      </c>
      <c r="AH9" s="9">
        <v>89.9</v>
      </c>
      <c r="AI9" s="9">
        <v>7.6</v>
      </c>
      <c r="AJ9" s="9">
        <v>5.9</v>
      </c>
      <c r="AK9" s="9">
        <v>6.2</v>
      </c>
      <c r="AL9" s="9">
        <v>5.9</v>
      </c>
      <c r="AM9" s="9">
        <v>5.3</v>
      </c>
      <c r="AN9" s="9">
        <v>5.8</v>
      </c>
      <c r="AO9" s="9">
        <v>5.6</v>
      </c>
      <c r="AP9" s="9">
        <v>5</v>
      </c>
      <c r="AQ9" s="9">
        <v>5.5</v>
      </c>
      <c r="AR9" s="9">
        <v>6.1</v>
      </c>
      <c r="AS9" s="9">
        <v>6.3</v>
      </c>
      <c r="AT9" s="8">
        <v>13.8</v>
      </c>
      <c r="AU9" s="8">
        <v>13.4</v>
      </c>
      <c r="AV9" s="8">
        <v>12.5</v>
      </c>
      <c r="AW9" s="8">
        <v>13.4</v>
      </c>
      <c r="AX9" s="8">
        <v>12.6</v>
      </c>
      <c r="AY9" s="8">
        <v>11.4</v>
      </c>
      <c r="AZ9" s="8">
        <v>10.6</v>
      </c>
      <c r="BA9" s="8">
        <v>9</v>
      </c>
      <c r="BB9" s="8">
        <v>10.7</v>
      </c>
      <c r="BC9" s="8">
        <v>9</v>
      </c>
      <c r="BD9" s="8">
        <v>7.3</v>
      </c>
      <c r="BE9" s="3">
        <v>13.3</v>
      </c>
      <c r="BF9" s="3">
        <v>13.1</v>
      </c>
      <c r="BG9" s="3">
        <v>12.9</v>
      </c>
      <c r="BH9" s="3">
        <v>13.8</v>
      </c>
      <c r="BI9" s="3">
        <v>13.3</v>
      </c>
      <c r="BJ9" s="3">
        <v>12.2</v>
      </c>
      <c r="BK9" s="3">
        <v>11.4</v>
      </c>
      <c r="BL9" s="3">
        <v>9.3000000000000007</v>
      </c>
      <c r="BM9" s="3">
        <v>11</v>
      </c>
      <c r="BN9" s="3">
        <v>9</v>
      </c>
      <c r="BO9" s="3">
        <v>7.1</v>
      </c>
    </row>
    <row r="10" spans="1:67" s="8" customFormat="1" x14ac:dyDescent="0.25">
      <c r="A10" s="12" t="s">
        <v>31</v>
      </c>
      <c r="B10" s="3">
        <v>7.9</v>
      </c>
      <c r="C10" s="3">
        <v>7.7</v>
      </c>
      <c r="D10" s="3">
        <v>6.7</v>
      </c>
      <c r="E10" s="3">
        <v>6.2</v>
      </c>
      <c r="F10" s="3">
        <v>5.4</v>
      </c>
      <c r="G10" s="3">
        <v>5.5</v>
      </c>
      <c r="H10" s="3">
        <v>5.2</v>
      </c>
      <c r="I10" s="3">
        <v>6.4</v>
      </c>
      <c r="J10" s="3">
        <v>6.6</v>
      </c>
      <c r="K10" s="3">
        <v>7</v>
      </c>
      <c r="L10" s="3">
        <v>5.4</v>
      </c>
      <c r="M10" s="8">
        <v>6.8</v>
      </c>
      <c r="N10" s="8">
        <v>6.6</v>
      </c>
      <c r="O10" s="8">
        <v>5.4</v>
      </c>
      <c r="P10" s="8">
        <v>5.2</v>
      </c>
      <c r="Q10" s="8">
        <v>4.4000000000000004</v>
      </c>
      <c r="R10" s="8">
        <v>4.8</v>
      </c>
      <c r="S10" s="8">
        <v>4.8</v>
      </c>
      <c r="T10" s="8">
        <v>6.1</v>
      </c>
      <c r="U10" s="8">
        <v>6</v>
      </c>
      <c r="V10" s="8">
        <v>6.1</v>
      </c>
      <c r="W10" s="8">
        <v>5.0999999999999996</v>
      </c>
      <c r="X10" s="10">
        <v>5.0999999999999996</v>
      </c>
      <c r="Y10" s="10">
        <v>5.2</v>
      </c>
      <c r="Z10" s="10">
        <v>4</v>
      </c>
      <c r="AA10" s="10">
        <v>4.2</v>
      </c>
      <c r="AB10" s="10">
        <v>3.4</v>
      </c>
      <c r="AC10" s="10">
        <v>3.8</v>
      </c>
      <c r="AD10" s="10">
        <v>3.8</v>
      </c>
      <c r="AE10" s="10">
        <v>5.0999999999999996</v>
      </c>
      <c r="AF10" s="10">
        <v>5.0999999999999996</v>
      </c>
      <c r="AG10" s="10">
        <v>5.0999999999999996</v>
      </c>
      <c r="AH10" s="10">
        <v>4.3</v>
      </c>
      <c r="AI10" s="11">
        <v>1.7</v>
      </c>
      <c r="AJ10" s="11">
        <v>1.4</v>
      </c>
      <c r="AK10" s="11">
        <v>1.4</v>
      </c>
      <c r="AL10" s="11">
        <v>1</v>
      </c>
      <c r="AM10" s="11">
        <v>1</v>
      </c>
      <c r="AN10" s="11">
        <v>1</v>
      </c>
      <c r="AO10" s="11">
        <v>1</v>
      </c>
      <c r="AP10" s="11">
        <v>0.9</v>
      </c>
      <c r="AQ10" s="11">
        <v>0.9</v>
      </c>
      <c r="AR10" s="11">
        <v>1.1000000000000001</v>
      </c>
      <c r="AS10" s="11">
        <v>0.8</v>
      </c>
      <c r="AT10" s="8">
        <v>1.1000000000000001</v>
      </c>
      <c r="AU10" s="8">
        <v>1.1000000000000001</v>
      </c>
      <c r="AV10" s="8">
        <v>1.3</v>
      </c>
      <c r="AW10" s="8">
        <v>1</v>
      </c>
      <c r="AX10" s="8">
        <v>1</v>
      </c>
      <c r="AY10" s="8">
        <v>0.7</v>
      </c>
      <c r="AZ10" s="8" t="s">
        <v>0</v>
      </c>
      <c r="BA10" s="8" t="s">
        <v>0</v>
      </c>
      <c r="BB10" s="8">
        <v>0.6</v>
      </c>
      <c r="BC10" s="8">
        <v>0.8</v>
      </c>
      <c r="BD10" s="8" t="s">
        <v>0</v>
      </c>
      <c r="BE10" s="3">
        <v>13.9</v>
      </c>
      <c r="BF10" s="3">
        <v>14.3</v>
      </c>
      <c r="BG10" s="3">
        <v>19.399999999999999</v>
      </c>
      <c r="BH10" s="3">
        <v>16.100000000000001</v>
      </c>
      <c r="BI10" s="3">
        <v>18.5</v>
      </c>
      <c r="BJ10" s="3">
        <v>12.7</v>
      </c>
      <c r="BK10" s="3" t="s">
        <v>0</v>
      </c>
      <c r="BL10" s="3" t="s">
        <v>0</v>
      </c>
      <c r="BM10" s="3">
        <v>9.1</v>
      </c>
      <c r="BN10" s="3">
        <v>11.4</v>
      </c>
      <c r="BO10" s="3" t="s">
        <v>0</v>
      </c>
    </row>
    <row r="11" spans="1:67" s="8" customFormat="1" x14ac:dyDescent="0.25">
      <c r="A11" s="12" t="s">
        <v>32</v>
      </c>
      <c r="B11" s="3">
        <v>16</v>
      </c>
      <c r="C11" s="3">
        <v>15.4</v>
      </c>
      <c r="D11" s="3">
        <v>14.4</v>
      </c>
      <c r="E11" s="3">
        <v>15.7</v>
      </c>
      <c r="F11" s="3">
        <v>15</v>
      </c>
      <c r="G11" s="3">
        <v>13.9</v>
      </c>
      <c r="H11" s="3">
        <v>12.7</v>
      </c>
      <c r="I11" s="3">
        <v>13.9</v>
      </c>
      <c r="J11" s="3">
        <v>13.6</v>
      </c>
      <c r="K11" s="3">
        <v>13.7</v>
      </c>
      <c r="L11" s="3">
        <v>12.1</v>
      </c>
      <c r="M11" s="8">
        <v>12.6</v>
      </c>
      <c r="N11" s="8">
        <v>11.9</v>
      </c>
      <c r="O11" s="8">
        <v>11</v>
      </c>
      <c r="P11" s="8">
        <v>12</v>
      </c>
      <c r="Q11" s="8">
        <v>12</v>
      </c>
      <c r="R11" s="8">
        <v>10.9</v>
      </c>
      <c r="S11" s="8">
        <v>10</v>
      </c>
      <c r="T11" s="8">
        <v>10.9</v>
      </c>
      <c r="U11" s="8">
        <v>10.9</v>
      </c>
      <c r="V11" s="8">
        <v>11</v>
      </c>
      <c r="W11" s="8">
        <v>9.6999999999999993</v>
      </c>
      <c r="X11" s="10">
        <v>11.6</v>
      </c>
      <c r="Y11" s="10">
        <v>11.3</v>
      </c>
      <c r="Z11" s="10">
        <v>10.5</v>
      </c>
      <c r="AA11" s="10">
        <v>11.3</v>
      </c>
      <c r="AB11" s="10">
        <v>11.4</v>
      </c>
      <c r="AC11" s="10">
        <v>10.4</v>
      </c>
      <c r="AD11" s="10">
        <v>9.6</v>
      </c>
      <c r="AE11" s="10">
        <v>10.1</v>
      </c>
      <c r="AF11" s="10">
        <v>10.3</v>
      </c>
      <c r="AG11" s="10">
        <v>10.1</v>
      </c>
      <c r="AH11" s="10">
        <v>8.9</v>
      </c>
      <c r="AI11" s="11">
        <v>1</v>
      </c>
      <c r="AJ11" s="11">
        <v>0.6</v>
      </c>
      <c r="AK11" s="11">
        <v>0.5</v>
      </c>
      <c r="AL11" s="11">
        <v>0.7</v>
      </c>
      <c r="AM11" s="11">
        <v>0.6</v>
      </c>
      <c r="AN11" s="11">
        <v>0.5</v>
      </c>
      <c r="AO11" s="11" t="s">
        <v>0</v>
      </c>
      <c r="AP11" s="11">
        <v>0.7</v>
      </c>
      <c r="AQ11" s="11">
        <v>0.6</v>
      </c>
      <c r="AR11" s="11">
        <v>0.9</v>
      </c>
      <c r="AS11" s="11">
        <v>0.8</v>
      </c>
      <c r="AT11" s="8">
        <v>3.4</v>
      </c>
      <c r="AU11" s="8">
        <v>3.4</v>
      </c>
      <c r="AV11" s="8">
        <v>3.4</v>
      </c>
      <c r="AW11" s="8">
        <v>3.7</v>
      </c>
      <c r="AX11" s="8">
        <v>3</v>
      </c>
      <c r="AY11" s="8">
        <v>3</v>
      </c>
      <c r="AZ11" s="8">
        <v>2.7</v>
      </c>
      <c r="BA11" s="8">
        <v>3</v>
      </c>
      <c r="BB11" s="8">
        <v>2.7</v>
      </c>
      <c r="BC11" s="8">
        <v>2.7</v>
      </c>
      <c r="BD11" s="8">
        <v>2.2999999999999998</v>
      </c>
      <c r="BE11" s="3">
        <v>21.3</v>
      </c>
      <c r="BF11" s="3">
        <v>22.1</v>
      </c>
      <c r="BG11" s="3">
        <v>23.6</v>
      </c>
      <c r="BH11" s="3">
        <v>23.6</v>
      </c>
      <c r="BI11" s="3">
        <v>20</v>
      </c>
      <c r="BJ11" s="3">
        <v>21.6</v>
      </c>
      <c r="BK11" s="3">
        <v>21.3</v>
      </c>
      <c r="BL11" s="3">
        <v>21.6</v>
      </c>
      <c r="BM11" s="3">
        <v>19.899999999999999</v>
      </c>
      <c r="BN11" s="3">
        <v>19.7</v>
      </c>
      <c r="BO11" s="3">
        <v>19</v>
      </c>
    </row>
    <row r="12" spans="1:67" s="8" customFormat="1" x14ac:dyDescent="0.25">
      <c r="A12" s="13" t="s">
        <v>1</v>
      </c>
      <c r="B12" s="3">
        <v>3.1</v>
      </c>
      <c r="C12" s="3">
        <v>2.9</v>
      </c>
      <c r="D12" s="3">
        <v>2.5</v>
      </c>
      <c r="E12" s="3">
        <v>2.6</v>
      </c>
      <c r="F12" s="3">
        <v>2.7</v>
      </c>
      <c r="G12" s="3">
        <v>1.9</v>
      </c>
      <c r="H12" s="3">
        <v>2.9</v>
      </c>
      <c r="I12" s="3">
        <v>2.2999999999999998</v>
      </c>
      <c r="J12" s="3">
        <v>2.4</v>
      </c>
      <c r="K12" s="3">
        <v>2.2999999999999998</v>
      </c>
      <c r="L12" s="3">
        <v>2.1</v>
      </c>
      <c r="M12" s="8">
        <v>2.6</v>
      </c>
      <c r="N12" s="8">
        <v>2.5</v>
      </c>
      <c r="O12" s="8">
        <v>1.9</v>
      </c>
      <c r="P12" s="8">
        <v>2.2000000000000002</v>
      </c>
      <c r="Q12" s="8">
        <v>2.2999999999999998</v>
      </c>
      <c r="R12" s="8">
        <v>1.5</v>
      </c>
      <c r="S12" s="8">
        <v>2.4</v>
      </c>
      <c r="T12" s="8">
        <v>2</v>
      </c>
      <c r="U12" s="8">
        <v>2</v>
      </c>
      <c r="V12" s="8">
        <v>2.2000000000000002</v>
      </c>
      <c r="W12" s="8">
        <v>1.8</v>
      </c>
      <c r="X12" s="10">
        <v>2.2999999999999998</v>
      </c>
      <c r="Y12" s="10">
        <v>2.2999999999999998</v>
      </c>
      <c r="Z12" s="10">
        <v>1.7</v>
      </c>
      <c r="AA12" s="10">
        <v>1.9</v>
      </c>
      <c r="AB12" s="10">
        <v>2.2000000000000002</v>
      </c>
      <c r="AC12" s="10">
        <v>1.4</v>
      </c>
      <c r="AD12" s="10">
        <v>2.2999999999999998</v>
      </c>
      <c r="AE12" s="10">
        <v>1.8</v>
      </c>
      <c r="AF12" s="10">
        <v>1.9</v>
      </c>
      <c r="AG12" s="10">
        <v>1.9</v>
      </c>
      <c r="AH12" s="10">
        <v>1.6</v>
      </c>
      <c r="AI12" s="11" t="s">
        <v>0</v>
      </c>
      <c r="AJ12" s="11" t="s">
        <v>0</v>
      </c>
      <c r="AK12" s="11" t="s">
        <v>0</v>
      </c>
      <c r="AL12" s="11" t="s">
        <v>0</v>
      </c>
      <c r="AM12" s="11" t="s">
        <v>0</v>
      </c>
      <c r="AN12" s="11" t="s">
        <v>0</v>
      </c>
      <c r="AO12" s="11" t="s">
        <v>0</v>
      </c>
      <c r="AP12" s="11" t="s">
        <v>0</v>
      </c>
      <c r="AQ12" s="11" t="s">
        <v>0</v>
      </c>
      <c r="AR12" s="11" t="s">
        <v>0</v>
      </c>
      <c r="AS12" s="11" t="s">
        <v>0</v>
      </c>
      <c r="AT12" s="8">
        <v>0.5</v>
      </c>
      <c r="AU12" s="8" t="s">
        <v>0</v>
      </c>
      <c r="AV12" s="8">
        <v>0.6</v>
      </c>
      <c r="AW12" s="8" t="s">
        <v>0</v>
      </c>
      <c r="AX12" s="8" t="s">
        <v>0</v>
      </c>
      <c r="AY12" s="8" t="s">
        <v>0</v>
      </c>
      <c r="AZ12" s="8" t="s">
        <v>0</v>
      </c>
      <c r="BA12" s="8" t="s">
        <v>0</v>
      </c>
      <c r="BB12" s="8" t="s">
        <v>0</v>
      </c>
      <c r="BC12" s="8" t="s">
        <v>0</v>
      </c>
      <c r="BD12" s="8" t="s">
        <v>0</v>
      </c>
      <c r="BE12" s="3">
        <v>16.100000000000001</v>
      </c>
      <c r="BF12" s="3" t="s">
        <v>0</v>
      </c>
      <c r="BG12" s="3">
        <v>24</v>
      </c>
      <c r="BH12" s="3" t="s">
        <v>0</v>
      </c>
      <c r="BI12" s="3" t="s">
        <v>0</v>
      </c>
      <c r="BJ12" s="3" t="s">
        <v>0</v>
      </c>
      <c r="BK12" s="3" t="s">
        <v>0</v>
      </c>
      <c r="BL12" s="3" t="s">
        <v>0</v>
      </c>
      <c r="BM12" s="3" t="s">
        <v>0</v>
      </c>
      <c r="BN12" s="3" t="s">
        <v>0</v>
      </c>
      <c r="BO12" s="3" t="s">
        <v>0</v>
      </c>
    </row>
    <row r="13" spans="1:67" s="8" customFormat="1" x14ac:dyDescent="0.25">
      <c r="A13" s="13" t="s">
        <v>2</v>
      </c>
      <c r="B13" s="3">
        <v>7.9</v>
      </c>
      <c r="C13" s="3">
        <v>8.1999999999999993</v>
      </c>
      <c r="D13" s="3">
        <v>7.2</v>
      </c>
      <c r="E13" s="3">
        <v>7.8</v>
      </c>
      <c r="F13" s="3">
        <v>7</v>
      </c>
      <c r="G13" s="3">
        <v>8.3000000000000007</v>
      </c>
      <c r="H13" s="3">
        <v>6.3</v>
      </c>
      <c r="I13" s="3">
        <v>7.9</v>
      </c>
      <c r="J13" s="3">
        <v>7.6</v>
      </c>
      <c r="K13" s="3">
        <v>8.1999999999999993</v>
      </c>
      <c r="L13" s="3">
        <v>7.2</v>
      </c>
      <c r="M13" s="8">
        <v>5.4</v>
      </c>
      <c r="N13" s="8">
        <v>5.8</v>
      </c>
      <c r="O13" s="8">
        <v>5</v>
      </c>
      <c r="P13" s="8">
        <v>5.7</v>
      </c>
      <c r="Q13" s="8">
        <v>5.2</v>
      </c>
      <c r="R13" s="8">
        <v>6.2</v>
      </c>
      <c r="S13" s="8">
        <v>4.5999999999999996</v>
      </c>
      <c r="T13" s="8">
        <v>5.6</v>
      </c>
      <c r="U13" s="8">
        <v>5.8</v>
      </c>
      <c r="V13" s="8">
        <v>6.2</v>
      </c>
      <c r="W13" s="8">
        <v>5.4</v>
      </c>
      <c r="X13" s="10">
        <v>4.9000000000000004</v>
      </c>
      <c r="Y13" s="10">
        <v>5.5</v>
      </c>
      <c r="Z13" s="10">
        <v>4.7</v>
      </c>
      <c r="AA13" s="10">
        <v>5.3</v>
      </c>
      <c r="AB13" s="10">
        <v>4.8</v>
      </c>
      <c r="AC13" s="10">
        <v>5.8</v>
      </c>
      <c r="AD13" s="10">
        <v>4.3</v>
      </c>
      <c r="AE13" s="10">
        <v>5.2</v>
      </c>
      <c r="AF13" s="10">
        <v>5.4</v>
      </c>
      <c r="AG13" s="10">
        <v>5.5</v>
      </c>
      <c r="AH13" s="10">
        <v>4.9000000000000004</v>
      </c>
      <c r="AI13" s="11">
        <v>0.5</v>
      </c>
      <c r="AJ13" s="11" t="s">
        <v>0</v>
      </c>
      <c r="AK13" s="11" t="s">
        <v>0</v>
      </c>
      <c r="AL13" s="11" t="s">
        <v>0</v>
      </c>
      <c r="AM13" s="11" t="s">
        <v>0</v>
      </c>
      <c r="AN13" s="11" t="s">
        <v>0</v>
      </c>
      <c r="AO13" s="11" t="s">
        <v>0</v>
      </c>
      <c r="AP13" s="11" t="s">
        <v>0</v>
      </c>
      <c r="AQ13" s="11" t="s">
        <v>0</v>
      </c>
      <c r="AR13" s="11">
        <v>0.7</v>
      </c>
      <c r="AS13" s="11">
        <v>0.5</v>
      </c>
      <c r="AT13" s="8">
        <v>2.5</v>
      </c>
      <c r="AU13" s="8">
        <v>2.4</v>
      </c>
      <c r="AV13" s="8">
        <v>2.2000000000000002</v>
      </c>
      <c r="AW13" s="8">
        <v>2.1</v>
      </c>
      <c r="AX13" s="8">
        <v>1.8</v>
      </c>
      <c r="AY13" s="8">
        <v>2.1</v>
      </c>
      <c r="AZ13" s="8">
        <v>1.7</v>
      </c>
      <c r="BA13" s="8">
        <v>2.2999999999999998</v>
      </c>
      <c r="BB13" s="8">
        <v>1.8</v>
      </c>
      <c r="BC13" s="8">
        <v>2.1</v>
      </c>
      <c r="BD13" s="8">
        <v>1.8</v>
      </c>
      <c r="BE13" s="3">
        <v>31.6</v>
      </c>
      <c r="BF13" s="3">
        <v>29.3</v>
      </c>
      <c r="BG13" s="3">
        <v>30.6</v>
      </c>
      <c r="BH13" s="3">
        <v>26.9</v>
      </c>
      <c r="BI13" s="3">
        <v>25.7</v>
      </c>
      <c r="BJ13" s="3">
        <v>25.3</v>
      </c>
      <c r="BK13" s="3">
        <v>27</v>
      </c>
      <c r="BL13" s="3">
        <v>29.1</v>
      </c>
      <c r="BM13" s="3">
        <v>23.7</v>
      </c>
      <c r="BN13" s="3">
        <v>25.6</v>
      </c>
      <c r="BO13" s="3">
        <v>25</v>
      </c>
    </row>
    <row r="14" spans="1:67" s="8" customFormat="1" x14ac:dyDescent="0.25">
      <c r="A14" s="13" t="s">
        <v>33</v>
      </c>
      <c r="B14" s="3">
        <v>5.0999999999999996</v>
      </c>
      <c r="C14" s="3">
        <v>4.2</v>
      </c>
      <c r="D14" s="3">
        <v>4.7</v>
      </c>
      <c r="E14" s="3">
        <v>5.3</v>
      </c>
      <c r="F14" s="3">
        <v>5.3</v>
      </c>
      <c r="G14" s="3">
        <v>3.7</v>
      </c>
      <c r="H14" s="3">
        <v>3.5</v>
      </c>
      <c r="I14" s="3">
        <v>3.7</v>
      </c>
      <c r="J14" s="3">
        <v>3.5</v>
      </c>
      <c r="K14" s="3">
        <v>3.1</v>
      </c>
      <c r="L14" s="3">
        <v>2.8</v>
      </c>
      <c r="M14" s="8">
        <v>4.5999999999999996</v>
      </c>
      <c r="N14" s="8">
        <v>3.6</v>
      </c>
      <c r="O14" s="8">
        <v>4.0999999999999996</v>
      </c>
      <c r="P14" s="8">
        <v>4.0999999999999996</v>
      </c>
      <c r="Q14" s="8">
        <v>4.5</v>
      </c>
      <c r="R14" s="8">
        <v>3.2</v>
      </c>
      <c r="S14" s="8">
        <v>3</v>
      </c>
      <c r="T14" s="8">
        <v>3.3</v>
      </c>
      <c r="U14" s="8">
        <v>3</v>
      </c>
      <c r="V14" s="8">
        <v>2.7</v>
      </c>
      <c r="W14" s="8">
        <v>2.5</v>
      </c>
      <c r="X14" s="10">
        <v>4.4000000000000004</v>
      </c>
      <c r="Y14" s="10">
        <v>3.6</v>
      </c>
      <c r="Z14" s="10">
        <v>4.0999999999999996</v>
      </c>
      <c r="AA14" s="10">
        <v>4</v>
      </c>
      <c r="AB14" s="10">
        <v>4.4000000000000004</v>
      </c>
      <c r="AC14" s="10">
        <v>3.1</v>
      </c>
      <c r="AD14" s="10">
        <v>2.9</v>
      </c>
      <c r="AE14" s="10">
        <v>3.2</v>
      </c>
      <c r="AF14" s="10">
        <v>3</v>
      </c>
      <c r="AG14" s="10">
        <v>2.7</v>
      </c>
      <c r="AH14" s="10">
        <v>2.5</v>
      </c>
      <c r="AI14" s="11" t="s">
        <v>0</v>
      </c>
      <c r="AJ14" s="11" t="s">
        <v>0</v>
      </c>
      <c r="AK14" s="11" t="s">
        <v>0</v>
      </c>
      <c r="AL14" s="11" t="s">
        <v>0</v>
      </c>
      <c r="AM14" s="11" t="s">
        <v>0</v>
      </c>
      <c r="AN14" s="11" t="s">
        <v>0</v>
      </c>
      <c r="AO14" s="11" t="s">
        <v>0</v>
      </c>
      <c r="AP14" s="11" t="s">
        <v>0</v>
      </c>
      <c r="AQ14" s="11" t="s">
        <v>0</v>
      </c>
      <c r="AR14" s="11" t="s">
        <v>0</v>
      </c>
      <c r="AS14" s="11" t="s">
        <v>0</v>
      </c>
      <c r="AT14" s="8">
        <v>0.5</v>
      </c>
      <c r="AU14" s="8">
        <v>0.6</v>
      </c>
      <c r="AV14" s="8">
        <v>0.6</v>
      </c>
      <c r="AW14" s="8">
        <v>1.2</v>
      </c>
      <c r="AX14" s="8">
        <v>0.8</v>
      </c>
      <c r="AY14" s="8">
        <v>0.5</v>
      </c>
      <c r="AZ14" s="8">
        <v>0.5</v>
      </c>
      <c r="BA14" s="8" t="s">
        <v>0</v>
      </c>
      <c r="BB14" s="8">
        <v>0.5</v>
      </c>
      <c r="BC14" s="8" t="s">
        <v>0</v>
      </c>
      <c r="BD14" s="8" t="s">
        <v>0</v>
      </c>
      <c r="BE14" s="3">
        <v>9.8000000000000007</v>
      </c>
      <c r="BF14" s="3">
        <v>14.3</v>
      </c>
      <c r="BG14" s="3">
        <v>12.8</v>
      </c>
      <c r="BH14" s="3">
        <v>22.6</v>
      </c>
      <c r="BI14" s="3">
        <v>15.1</v>
      </c>
      <c r="BJ14" s="3">
        <v>13.5</v>
      </c>
      <c r="BK14" s="3">
        <v>14.3</v>
      </c>
      <c r="BL14" s="3" t="s">
        <v>0</v>
      </c>
      <c r="BM14" s="3">
        <v>14.3</v>
      </c>
      <c r="BN14" s="3" t="s">
        <v>0</v>
      </c>
      <c r="BO14" s="3" t="s">
        <v>0</v>
      </c>
    </row>
    <row r="15" spans="1:67" s="8" customFormat="1" x14ac:dyDescent="0.25">
      <c r="A15" s="12" t="s">
        <v>3</v>
      </c>
      <c r="B15" s="3">
        <v>4</v>
      </c>
      <c r="C15" s="3">
        <v>4.0999999999999996</v>
      </c>
      <c r="D15" s="3">
        <v>3.6</v>
      </c>
      <c r="E15" s="3">
        <v>3.5</v>
      </c>
      <c r="F15" s="3">
        <v>3.2</v>
      </c>
      <c r="G15" s="3">
        <v>3.8</v>
      </c>
      <c r="H15" s="3">
        <v>3.6</v>
      </c>
      <c r="I15" s="3">
        <v>3.7</v>
      </c>
      <c r="J15" s="3">
        <v>4.2</v>
      </c>
      <c r="K15" s="3">
        <v>5</v>
      </c>
      <c r="L15" s="3">
        <v>4.5</v>
      </c>
      <c r="M15" s="8">
        <v>3.9</v>
      </c>
      <c r="N15" s="8">
        <v>4</v>
      </c>
      <c r="O15" s="8">
        <v>3.5</v>
      </c>
      <c r="P15" s="8">
        <v>3.2</v>
      </c>
      <c r="Q15" s="8">
        <v>3.1</v>
      </c>
      <c r="R15" s="8">
        <v>3.8</v>
      </c>
      <c r="S15" s="8">
        <v>3.5</v>
      </c>
      <c r="T15" s="8">
        <v>3.5</v>
      </c>
      <c r="U15" s="8">
        <v>4.0999999999999996</v>
      </c>
      <c r="V15" s="8">
        <v>4.9000000000000004</v>
      </c>
      <c r="W15" s="8">
        <v>4.4000000000000004</v>
      </c>
      <c r="X15" s="10">
        <v>3.9</v>
      </c>
      <c r="Y15" s="10">
        <v>3.9</v>
      </c>
      <c r="Z15" s="10">
        <v>3.5</v>
      </c>
      <c r="AA15" s="10">
        <v>3.2</v>
      </c>
      <c r="AB15" s="10">
        <v>3.1</v>
      </c>
      <c r="AC15" s="10">
        <v>3.8</v>
      </c>
      <c r="AD15" s="10">
        <v>3.5</v>
      </c>
      <c r="AE15" s="10">
        <v>3.5</v>
      </c>
      <c r="AF15" s="10">
        <v>4</v>
      </c>
      <c r="AG15" s="10">
        <v>4.7</v>
      </c>
      <c r="AH15" s="10">
        <v>4.3</v>
      </c>
      <c r="AI15" s="11" t="s">
        <v>0</v>
      </c>
      <c r="AJ15" s="11" t="s">
        <v>0</v>
      </c>
      <c r="AK15" s="11" t="s">
        <v>0</v>
      </c>
      <c r="AL15" s="11" t="s">
        <v>0</v>
      </c>
      <c r="AM15" s="11" t="s">
        <v>0</v>
      </c>
      <c r="AN15" s="11" t="s">
        <v>0</v>
      </c>
      <c r="AO15" s="11" t="s">
        <v>0</v>
      </c>
      <c r="AP15" s="11" t="s">
        <v>0</v>
      </c>
      <c r="AQ15" s="11" t="s">
        <v>0</v>
      </c>
      <c r="AR15" s="11" t="s">
        <v>0</v>
      </c>
      <c r="AS15" s="11" t="s">
        <v>0</v>
      </c>
      <c r="AT15" s="8" t="s">
        <v>0</v>
      </c>
      <c r="AU15" s="8" t="s">
        <v>0</v>
      </c>
      <c r="AV15" s="8" t="s">
        <v>0</v>
      </c>
      <c r="AW15" s="8" t="s">
        <v>0</v>
      </c>
      <c r="AX15" s="8" t="s">
        <v>0</v>
      </c>
      <c r="AY15" s="8" t="s">
        <v>0</v>
      </c>
      <c r="AZ15" s="8" t="s">
        <v>0</v>
      </c>
      <c r="BA15" s="8" t="s">
        <v>0</v>
      </c>
      <c r="BB15" s="8" t="s">
        <v>0</v>
      </c>
      <c r="BC15" s="8" t="s">
        <v>0</v>
      </c>
      <c r="BD15" s="8" t="s">
        <v>0</v>
      </c>
      <c r="BE15" s="3" t="s">
        <v>0</v>
      </c>
      <c r="BF15" s="3" t="s">
        <v>0</v>
      </c>
      <c r="BG15" s="3" t="s">
        <v>0</v>
      </c>
      <c r="BH15" s="3" t="s">
        <v>0</v>
      </c>
      <c r="BI15" s="3" t="s">
        <v>0</v>
      </c>
      <c r="BJ15" s="3" t="s">
        <v>0</v>
      </c>
      <c r="BK15" s="3" t="s">
        <v>0</v>
      </c>
      <c r="BL15" s="3" t="s">
        <v>0</v>
      </c>
      <c r="BM15" s="3" t="s">
        <v>0</v>
      </c>
      <c r="BN15" s="3" t="s">
        <v>0</v>
      </c>
      <c r="BO15" s="3" t="s">
        <v>0</v>
      </c>
    </row>
    <row r="16" spans="1:67" s="8" customFormat="1" x14ac:dyDescent="0.25">
      <c r="A16" s="12" t="s">
        <v>4</v>
      </c>
      <c r="B16" s="3">
        <v>38.6</v>
      </c>
      <c r="C16" s="3">
        <v>40.799999999999997</v>
      </c>
      <c r="D16" s="3">
        <v>40.200000000000003</v>
      </c>
      <c r="E16" s="3">
        <v>41.3</v>
      </c>
      <c r="F16" s="3">
        <v>39.700000000000003</v>
      </c>
      <c r="G16" s="3">
        <v>36.9</v>
      </c>
      <c r="H16" s="3">
        <v>36.4</v>
      </c>
      <c r="I16" s="3">
        <v>37.4</v>
      </c>
      <c r="J16" s="3">
        <v>37.299999999999997</v>
      </c>
      <c r="K16" s="3">
        <v>39.200000000000003</v>
      </c>
      <c r="L16" s="3">
        <v>44.9</v>
      </c>
      <c r="M16" s="8">
        <v>32.5</v>
      </c>
      <c r="N16" s="8">
        <v>35</v>
      </c>
      <c r="O16" s="8">
        <v>34.9</v>
      </c>
      <c r="P16" s="8">
        <v>35.1</v>
      </c>
      <c r="Q16" s="8">
        <v>33.200000000000003</v>
      </c>
      <c r="R16" s="8">
        <v>31.7</v>
      </c>
      <c r="S16" s="8">
        <v>31</v>
      </c>
      <c r="T16" s="8">
        <v>33.700000000000003</v>
      </c>
      <c r="U16" s="8">
        <v>32.799999999999997</v>
      </c>
      <c r="V16" s="8">
        <v>35.799999999999997</v>
      </c>
      <c r="W16" s="8">
        <v>42.3</v>
      </c>
      <c r="X16" s="10">
        <v>30.2</v>
      </c>
      <c r="Y16" s="10">
        <v>32.9</v>
      </c>
      <c r="Z16" s="10">
        <v>32.1</v>
      </c>
      <c r="AA16" s="10">
        <v>32.299999999999997</v>
      </c>
      <c r="AB16" s="10">
        <v>30.8</v>
      </c>
      <c r="AC16" s="10">
        <v>29</v>
      </c>
      <c r="AD16" s="10">
        <v>28.4</v>
      </c>
      <c r="AE16" s="10">
        <v>31.9</v>
      </c>
      <c r="AF16" s="10">
        <v>30.7</v>
      </c>
      <c r="AG16" s="10">
        <v>33.6</v>
      </c>
      <c r="AH16" s="10">
        <v>39.5</v>
      </c>
      <c r="AI16" s="11">
        <v>2.2999999999999998</v>
      </c>
      <c r="AJ16" s="11">
        <v>2.1</v>
      </c>
      <c r="AK16" s="11">
        <v>2.7</v>
      </c>
      <c r="AL16" s="11">
        <v>2.9</v>
      </c>
      <c r="AM16" s="11">
        <v>2.4</v>
      </c>
      <c r="AN16" s="11">
        <v>2.6</v>
      </c>
      <c r="AO16" s="11">
        <v>2.6</v>
      </c>
      <c r="AP16" s="11">
        <v>1.8</v>
      </c>
      <c r="AQ16" s="11">
        <v>2.2000000000000002</v>
      </c>
      <c r="AR16" s="11">
        <v>2.2000000000000002</v>
      </c>
      <c r="AS16" s="11">
        <v>2.8</v>
      </c>
      <c r="AT16" s="8">
        <v>6.1</v>
      </c>
      <c r="AU16" s="8">
        <v>5.8</v>
      </c>
      <c r="AV16" s="8">
        <v>5.3</v>
      </c>
      <c r="AW16" s="8">
        <v>6.2</v>
      </c>
      <c r="AX16" s="8">
        <v>6.5</v>
      </c>
      <c r="AY16" s="8">
        <v>5.2</v>
      </c>
      <c r="AZ16" s="8">
        <v>5.4</v>
      </c>
      <c r="BA16" s="8">
        <v>3.7</v>
      </c>
      <c r="BB16" s="8">
        <v>4.4000000000000004</v>
      </c>
      <c r="BC16" s="8">
        <v>3.4</v>
      </c>
      <c r="BD16" s="8">
        <v>2.6</v>
      </c>
      <c r="BE16" s="3">
        <v>15.8</v>
      </c>
      <c r="BF16" s="3">
        <v>14.2</v>
      </c>
      <c r="BG16" s="3">
        <v>13.2</v>
      </c>
      <c r="BH16" s="3">
        <v>15</v>
      </c>
      <c r="BI16" s="3">
        <v>16.399999999999999</v>
      </c>
      <c r="BJ16" s="3">
        <v>14.1</v>
      </c>
      <c r="BK16" s="3">
        <v>14.8</v>
      </c>
      <c r="BL16" s="3">
        <v>9.9</v>
      </c>
      <c r="BM16" s="3">
        <v>11.8</v>
      </c>
      <c r="BN16" s="3">
        <v>8.6999999999999993</v>
      </c>
      <c r="BO16" s="3">
        <v>5.8</v>
      </c>
    </row>
    <row r="17" spans="1:67" s="8" customFormat="1" x14ac:dyDescent="0.25">
      <c r="A17" s="12" t="s">
        <v>5</v>
      </c>
      <c r="B17" s="3">
        <v>37.4</v>
      </c>
      <c r="C17" s="3">
        <v>34.299999999999997</v>
      </c>
      <c r="D17" s="3">
        <v>32</v>
      </c>
      <c r="E17" s="3">
        <v>30.6</v>
      </c>
      <c r="F17" s="3">
        <v>31.1</v>
      </c>
      <c r="G17" s="3">
        <v>33.299999999999997</v>
      </c>
      <c r="H17" s="3">
        <v>34.799999999999997</v>
      </c>
      <c r="I17" s="3">
        <v>35</v>
      </c>
      <c r="J17" s="3">
        <v>35.4</v>
      </c>
      <c r="K17" s="3">
        <v>35</v>
      </c>
      <c r="L17" s="3">
        <v>36.5</v>
      </c>
      <c r="M17" s="8">
        <v>34.299999999999997</v>
      </c>
      <c r="N17" s="8">
        <v>31.4</v>
      </c>
      <c r="O17" s="8">
        <v>29.6</v>
      </c>
      <c r="P17" s="8">
        <v>28.4</v>
      </c>
      <c r="Q17" s="8">
        <v>29</v>
      </c>
      <c r="R17" s="8">
        <v>30.8</v>
      </c>
      <c r="S17" s="8">
        <v>32.799999999999997</v>
      </c>
      <c r="T17" s="8">
        <v>33.4</v>
      </c>
      <c r="U17" s="8">
        <v>32.6</v>
      </c>
      <c r="V17" s="8">
        <v>33</v>
      </c>
      <c r="W17" s="8">
        <v>34.700000000000003</v>
      </c>
      <c r="X17" s="10">
        <v>31.8</v>
      </c>
      <c r="Y17" s="10">
        <v>29.7</v>
      </c>
      <c r="Z17" s="10">
        <v>28.2</v>
      </c>
      <c r="AA17" s="10">
        <v>27.1</v>
      </c>
      <c r="AB17" s="10">
        <v>27.7</v>
      </c>
      <c r="AC17" s="10">
        <v>29.2</v>
      </c>
      <c r="AD17" s="10">
        <v>31.2</v>
      </c>
      <c r="AE17" s="10">
        <v>31.8</v>
      </c>
      <c r="AF17" s="10">
        <v>30.9</v>
      </c>
      <c r="AG17" s="10">
        <v>31.3</v>
      </c>
      <c r="AH17" s="10">
        <v>32.799999999999997</v>
      </c>
      <c r="AI17" s="11">
        <v>2.5</v>
      </c>
      <c r="AJ17" s="11">
        <v>1.7</v>
      </c>
      <c r="AK17" s="11">
        <v>1.5</v>
      </c>
      <c r="AL17" s="11">
        <v>1.3</v>
      </c>
      <c r="AM17" s="11">
        <v>1.3</v>
      </c>
      <c r="AN17" s="11">
        <v>1.5</v>
      </c>
      <c r="AO17" s="11">
        <v>1.6</v>
      </c>
      <c r="AP17" s="11">
        <v>1.6</v>
      </c>
      <c r="AQ17" s="11">
        <v>1.7</v>
      </c>
      <c r="AR17" s="11">
        <v>1.6</v>
      </c>
      <c r="AS17" s="11">
        <v>1.9</v>
      </c>
      <c r="AT17" s="8">
        <v>3.1</v>
      </c>
      <c r="AU17" s="8">
        <v>2.8</v>
      </c>
      <c r="AV17" s="8">
        <v>2.2999999999999998</v>
      </c>
      <c r="AW17" s="8">
        <v>2.2000000000000002</v>
      </c>
      <c r="AX17" s="8">
        <v>2</v>
      </c>
      <c r="AY17" s="8">
        <v>2.5</v>
      </c>
      <c r="AZ17" s="8">
        <v>2.1</v>
      </c>
      <c r="BA17" s="8">
        <v>1.7</v>
      </c>
      <c r="BB17" s="8">
        <v>2.8</v>
      </c>
      <c r="BC17" s="8">
        <v>2</v>
      </c>
      <c r="BD17" s="8">
        <v>1.8</v>
      </c>
      <c r="BE17" s="3">
        <v>8.3000000000000007</v>
      </c>
      <c r="BF17" s="3">
        <v>8.1999999999999993</v>
      </c>
      <c r="BG17" s="3">
        <v>7.2</v>
      </c>
      <c r="BH17" s="3">
        <v>7.2</v>
      </c>
      <c r="BI17" s="3">
        <v>6.4</v>
      </c>
      <c r="BJ17" s="3">
        <v>7.5</v>
      </c>
      <c r="BK17" s="3">
        <v>6</v>
      </c>
      <c r="BL17" s="3">
        <v>4.9000000000000004</v>
      </c>
      <c r="BM17" s="3">
        <v>7.9</v>
      </c>
      <c r="BN17" s="3">
        <v>5.7</v>
      </c>
      <c r="BO17" s="3">
        <v>4.9000000000000004</v>
      </c>
    </row>
    <row r="18" spans="1:67" s="8" customFormat="1" x14ac:dyDescent="0.25">
      <c r="A18" s="13" t="s">
        <v>6</v>
      </c>
      <c r="B18" s="3">
        <v>16</v>
      </c>
      <c r="C18" s="3">
        <v>14.3</v>
      </c>
      <c r="D18" s="3">
        <v>13.8</v>
      </c>
      <c r="E18" s="3">
        <v>14.6</v>
      </c>
      <c r="F18" s="3">
        <v>14.8</v>
      </c>
      <c r="G18" s="3">
        <v>15.6</v>
      </c>
      <c r="H18" s="3">
        <v>16.100000000000001</v>
      </c>
      <c r="I18" s="3">
        <v>15.8</v>
      </c>
      <c r="J18" s="3">
        <v>15.7</v>
      </c>
      <c r="K18" s="3">
        <v>15.1</v>
      </c>
      <c r="L18" s="3">
        <v>16.5</v>
      </c>
      <c r="M18" s="8">
        <v>15.3</v>
      </c>
      <c r="N18" s="8">
        <v>13.3</v>
      </c>
      <c r="O18" s="8">
        <v>12.9</v>
      </c>
      <c r="P18" s="8">
        <v>14</v>
      </c>
      <c r="Q18" s="8">
        <v>14.1</v>
      </c>
      <c r="R18" s="8">
        <v>14.7</v>
      </c>
      <c r="S18" s="8">
        <v>15.3</v>
      </c>
      <c r="T18" s="8">
        <v>15.2</v>
      </c>
      <c r="U18" s="8">
        <v>14.5</v>
      </c>
      <c r="V18" s="8">
        <v>14.4</v>
      </c>
      <c r="W18" s="8">
        <v>15.9</v>
      </c>
      <c r="X18" s="10">
        <v>14.8</v>
      </c>
      <c r="Y18" s="10">
        <v>12.6</v>
      </c>
      <c r="Z18" s="10">
        <v>12.7</v>
      </c>
      <c r="AA18" s="10">
        <v>13.5</v>
      </c>
      <c r="AB18" s="10">
        <v>13.7</v>
      </c>
      <c r="AC18" s="10">
        <v>14.3</v>
      </c>
      <c r="AD18" s="10">
        <v>14.8</v>
      </c>
      <c r="AE18" s="10">
        <v>14.7</v>
      </c>
      <c r="AF18" s="10">
        <v>13.9</v>
      </c>
      <c r="AG18" s="10">
        <v>13.8</v>
      </c>
      <c r="AH18" s="10">
        <v>15.1</v>
      </c>
      <c r="AI18" s="11" t="s">
        <v>0</v>
      </c>
      <c r="AJ18" s="11">
        <v>0.7</v>
      </c>
      <c r="AK18" s="11" t="s">
        <v>0</v>
      </c>
      <c r="AL18" s="11">
        <v>0.6</v>
      </c>
      <c r="AM18" s="11" t="s">
        <v>0</v>
      </c>
      <c r="AN18" s="11" t="s">
        <v>0</v>
      </c>
      <c r="AO18" s="11">
        <v>0.5</v>
      </c>
      <c r="AP18" s="11" t="s">
        <v>0</v>
      </c>
      <c r="AQ18" s="11">
        <v>0.6</v>
      </c>
      <c r="AR18" s="11">
        <v>0.6</v>
      </c>
      <c r="AS18" s="11">
        <v>0.8</v>
      </c>
      <c r="AT18" s="8">
        <v>0.7</v>
      </c>
      <c r="AU18" s="8">
        <v>0.9</v>
      </c>
      <c r="AV18" s="8">
        <v>0.9</v>
      </c>
      <c r="AW18" s="8">
        <v>0.6</v>
      </c>
      <c r="AX18" s="8">
        <v>0.6</v>
      </c>
      <c r="AY18" s="8">
        <v>0.9</v>
      </c>
      <c r="AZ18" s="8">
        <v>0.8</v>
      </c>
      <c r="BA18" s="8">
        <v>0.6</v>
      </c>
      <c r="BB18" s="8">
        <v>1.2</v>
      </c>
      <c r="BC18" s="8">
        <v>0.7</v>
      </c>
      <c r="BD18" s="8">
        <v>0.6</v>
      </c>
      <c r="BE18" s="3">
        <v>4.4000000000000004</v>
      </c>
      <c r="BF18" s="3">
        <v>6.3</v>
      </c>
      <c r="BG18" s="3">
        <v>6.5</v>
      </c>
      <c r="BH18" s="3">
        <v>4.0999999999999996</v>
      </c>
      <c r="BI18" s="3">
        <v>4.0999999999999996</v>
      </c>
      <c r="BJ18" s="3">
        <v>5.8</v>
      </c>
      <c r="BK18" s="3">
        <v>5</v>
      </c>
      <c r="BL18" s="3">
        <v>3.8</v>
      </c>
      <c r="BM18" s="3">
        <v>7.6</v>
      </c>
      <c r="BN18" s="3">
        <v>4.5999999999999996</v>
      </c>
      <c r="BO18" s="3">
        <v>3.6</v>
      </c>
    </row>
    <row r="19" spans="1:67" s="8" customFormat="1" x14ac:dyDescent="0.25">
      <c r="A19" s="13" t="s">
        <v>7</v>
      </c>
      <c r="B19" s="3">
        <v>21.4</v>
      </c>
      <c r="C19" s="3">
        <v>20</v>
      </c>
      <c r="D19" s="3">
        <v>18.2</v>
      </c>
      <c r="E19" s="3">
        <v>15.9</v>
      </c>
      <c r="F19" s="3">
        <v>16.3</v>
      </c>
      <c r="G19" s="3">
        <v>17.7</v>
      </c>
      <c r="H19" s="3">
        <v>18.7</v>
      </c>
      <c r="I19" s="3">
        <v>19.3</v>
      </c>
      <c r="J19" s="3">
        <v>19.7</v>
      </c>
      <c r="K19" s="3">
        <v>19.899999999999999</v>
      </c>
      <c r="L19" s="3">
        <v>20.100000000000001</v>
      </c>
      <c r="M19" s="8">
        <v>19</v>
      </c>
      <c r="N19" s="8">
        <v>18.100000000000001</v>
      </c>
      <c r="O19" s="8">
        <v>16.7</v>
      </c>
      <c r="P19" s="8">
        <v>14.3</v>
      </c>
      <c r="Q19" s="8">
        <v>14.9</v>
      </c>
      <c r="R19" s="8">
        <v>16.100000000000001</v>
      </c>
      <c r="S19" s="8">
        <v>17.5</v>
      </c>
      <c r="T19" s="8">
        <v>18.2</v>
      </c>
      <c r="U19" s="8">
        <v>18.100000000000001</v>
      </c>
      <c r="V19" s="8">
        <v>18.600000000000001</v>
      </c>
      <c r="W19" s="8">
        <v>18.8</v>
      </c>
      <c r="X19" s="10">
        <v>17</v>
      </c>
      <c r="Y19" s="10">
        <v>17.100000000000001</v>
      </c>
      <c r="Z19" s="10">
        <v>15.5</v>
      </c>
      <c r="AA19" s="10">
        <v>13.6</v>
      </c>
      <c r="AB19" s="10">
        <v>14</v>
      </c>
      <c r="AC19" s="10">
        <v>15</v>
      </c>
      <c r="AD19" s="10">
        <v>16.3</v>
      </c>
      <c r="AE19" s="10">
        <v>17.100000000000001</v>
      </c>
      <c r="AF19" s="10">
        <v>17</v>
      </c>
      <c r="AG19" s="10">
        <v>17.5</v>
      </c>
      <c r="AH19" s="10">
        <v>17.7</v>
      </c>
      <c r="AI19" s="11">
        <v>2</v>
      </c>
      <c r="AJ19" s="11">
        <v>1</v>
      </c>
      <c r="AK19" s="11">
        <v>1.2</v>
      </c>
      <c r="AL19" s="11">
        <v>0.7</v>
      </c>
      <c r="AM19" s="11">
        <v>0.9</v>
      </c>
      <c r="AN19" s="11">
        <v>1.1000000000000001</v>
      </c>
      <c r="AO19" s="11">
        <v>1.1000000000000001</v>
      </c>
      <c r="AP19" s="11">
        <v>1.1000000000000001</v>
      </c>
      <c r="AQ19" s="11">
        <v>1.1000000000000001</v>
      </c>
      <c r="AR19" s="11">
        <v>1.1000000000000001</v>
      </c>
      <c r="AS19" s="11">
        <v>1.1000000000000001</v>
      </c>
      <c r="AT19" s="8">
        <v>2.4</v>
      </c>
      <c r="AU19" s="8">
        <v>1.9</v>
      </c>
      <c r="AV19" s="8">
        <v>1.5</v>
      </c>
      <c r="AW19" s="8">
        <v>1.6</v>
      </c>
      <c r="AX19" s="8">
        <v>1.4</v>
      </c>
      <c r="AY19" s="8">
        <v>1.5</v>
      </c>
      <c r="AZ19" s="8">
        <v>1.2</v>
      </c>
      <c r="BA19" s="8">
        <v>1</v>
      </c>
      <c r="BB19" s="8">
        <v>1.6</v>
      </c>
      <c r="BC19" s="8">
        <v>1.3</v>
      </c>
      <c r="BD19" s="8">
        <v>1.2</v>
      </c>
      <c r="BE19" s="3">
        <v>11.2</v>
      </c>
      <c r="BF19" s="3">
        <v>9.5</v>
      </c>
      <c r="BG19" s="3">
        <v>8.1999999999999993</v>
      </c>
      <c r="BH19" s="3">
        <v>10.1</v>
      </c>
      <c r="BI19" s="3">
        <v>8.6</v>
      </c>
      <c r="BJ19" s="3">
        <v>8.5</v>
      </c>
      <c r="BK19" s="3">
        <v>6.4</v>
      </c>
      <c r="BL19" s="3">
        <v>5.2</v>
      </c>
      <c r="BM19" s="3">
        <v>8.1</v>
      </c>
      <c r="BN19" s="3">
        <v>6.5</v>
      </c>
      <c r="BO19" s="3">
        <v>6</v>
      </c>
    </row>
    <row r="20" spans="1:67" s="8" customFormat="1" x14ac:dyDescent="0.25">
      <c r="A20" s="16" t="s">
        <v>34</v>
      </c>
      <c r="B20" s="16">
        <v>389.6</v>
      </c>
      <c r="C20" s="16">
        <v>386</v>
      </c>
      <c r="D20" s="16">
        <v>383.5</v>
      </c>
      <c r="E20" s="16">
        <v>378.7</v>
      </c>
      <c r="F20" s="16">
        <v>377.9</v>
      </c>
      <c r="G20" s="16">
        <v>383.4</v>
      </c>
      <c r="H20" s="16">
        <v>385.9</v>
      </c>
      <c r="I20" s="16">
        <v>395.1</v>
      </c>
      <c r="J20" s="16">
        <v>384.6</v>
      </c>
      <c r="K20" s="16">
        <v>396.2</v>
      </c>
      <c r="L20" s="16">
        <v>404.1</v>
      </c>
      <c r="M20" s="16">
        <v>368.1</v>
      </c>
      <c r="N20" s="16">
        <v>366.4</v>
      </c>
      <c r="O20" s="16">
        <v>363.6</v>
      </c>
      <c r="P20" s="16">
        <v>360.5</v>
      </c>
      <c r="Q20" s="16">
        <v>361.5</v>
      </c>
      <c r="R20" s="16">
        <v>365.1</v>
      </c>
      <c r="S20" s="16">
        <v>369.7</v>
      </c>
      <c r="T20" s="16">
        <v>377.1</v>
      </c>
      <c r="U20" s="16">
        <v>356.9</v>
      </c>
      <c r="V20" s="16">
        <v>377.2</v>
      </c>
      <c r="W20" s="16">
        <v>388.8</v>
      </c>
      <c r="X20" s="9">
        <v>284.7</v>
      </c>
      <c r="Y20" s="9">
        <v>282.8</v>
      </c>
      <c r="Z20" s="9">
        <v>284.2</v>
      </c>
      <c r="AA20" s="9">
        <v>285.2</v>
      </c>
      <c r="AB20" s="9">
        <v>284.39999999999998</v>
      </c>
      <c r="AC20" s="9">
        <v>285.39999999999998</v>
      </c>
      <c r="AD20" s="9">
        <v>293.8</v>
      </c>
      <c r="AE20" s="9">
        <v>295.5</v>
      </c>
      <c r="AF20" s="9">
        <v>283.3</v>
      </c>
      <c r="AG20" s="9">
        <v>295.7</v>
      </c>
      <c r="AH20" s="9">
        <v>311.89999999999998</v>
      </c>
      <c r="AI20" s="9">
        <v>83.4</v>
      </c>
      <c r="AJ20" s="9">
        <v>83.7</v>
      </c>
      <c r="AK20" s="9">
        <v>79.3</v>
      </c>
      <c r="AL20" s="9">
        <v>75.3</v>
      </c>
      <c r="AM20" s="9">
        <v>77.099999999999994</v>
      </c>
      <c r="AN20" s="9">
        <v>79.7</v>
      </c>
      <c r="AO20" s="9">
        <v>75.900000000000006</v>
      </c>
      <c r="AP20" s="9">
        <v>81.599999999999994</v>
      </c>
      <c r="AQ20" s="9">
        <v>73.599999999999994</v>
      </c>
      <c r="AR20" s="9">
        <v>81.5</v>
      </c>
      <c r="AS20" s="9">
        <v>76.8</v>
      </c>
      <c r="AT20" s="8">
        <v>21.5</v>
      </c>
      <c r="AU20" s="8">
        <v>19.600000000000001</v>
      </c>
      <c r="AV20" s="8">
        <v>19.899999999999999</v>
      </c>
      <c r="AW20" s="8">
        <v>18.3</v>
      </c>
      <c r="AX20" s="8">
        <v>16.5</v>
      </c>
      <c r="AY20" s="8">
        <v>18.3</v>
      </c>
      <c r="AZ20" s="8">
        <v>16.2</v>
      </c>
      <c r="BA20" s="8">
        <v>18</v>
      </c>
      <c r="BB20" s="8">
        <v>27.7</v>
      </c>
      <c r="BC20" s="8">
        <v>19</v>
      </c>
      <c r="BD20" s="8">
        <v>15.4</v>
      </c>
      <c r="BE20" s="3">
        <v>5.5</v>
      </c>
      <c r="BF20" s="3">
        <v>5.0999999999999996</v>
      </c>
      <c r="BG20" s="3">
        <v>5.2</v>
      </c>
      <c r="BH20" s="3">
        <v>4.8</v>
      </c>
      <c r="BI20" s="3">
        <v>4.4000000000000004</v>
      </c>
      <c r="BJ20" s="3">
        <v>4.8</v>
      </c>
      <c r="BK20" s="3">
        <v>4.2</v>
      </c>
      <c r="BL20" s="3">
        <v>4.5999999999999996</v>
      </c>
      <c r="BM20" s="3">
        <v>7.2</v>
      </c>
      <c r="BN20" s="3">
        <v>4.8</v>
      </c>
      <c r="BO20" s="3">
        <v>3.8</v>
      </c>
    </row>
    <row r="21" spans="1:67" s="8" customFormat="1" x14ac:dyDescent="0.25">
      <c r="A21" s="12" t="s">
        <v>8</v>
      </c>
      <c r="B21" s="3">
        <v>82.7</v>
      </c>
      <c r="C21" s="3">
        <v>83.3</v>
      </c>
      <c r="D21" s="3">
        <v>81.900000000000006</v>
      </c>
      <c r="E21" s="3">
        <v>77.2</v>
      </c>
      <c r="F21" s="3">
        <v>77.7</v>
      </c>
      <c r="G21" s="3">
        <v>81.8</v>
      </c>
      <c r="H21" s="3">
        <v>84</v>
      </c>
      <c r="I21" s="3">
        <v>85.8</v>
      </c>
      <c r="J21" s="3">
        <v>74.8</v>
      </c>
      <c r="K21" s="3">
        <v>75.7</v>
      </c>
      <c r="L21" s="3">
        <v>77.3</v>
      </c>
      <c r="M21" s="8">
        <v>78.400000000000006</v>
      </c>
      <c r="N21" s="8">
        <v>79.599999999999994</v>
      </c>
      <c r="O21" s="8">
        <v>77.900000000000006</v>
      </c>
      <c r="P21" s="8">
        <v>73.7</v>
      </c>
      <c r="Q21" s="8">
        <v>74.7</v>
      </c>
      <c r="R21" s="8">
        <v>78.5</v>
      </c>
      <c r="S21" s="8">
        <v>80.599999999999994</v>
      </c>
      <c r="T21" s="8">
        <v>82.1</v>
      </c>
      <c r="U21" s="8">
        <v>68.7</v>
      </c>
      <c r="V21" s="8">
        <v>71.900000000000006</v>
      </c>
      <c r="W21" s="8">
        <v>74.3</v>
      </c>
      <c r="X21" s="10">
        <v>55.6</v>
      </c>
      <c r="Y21" s="10">
        <v>56.7</v>
      </c>
      <c r="Z21" s="10">
        <v>57.2</v>
      </c>
      <c r="AA21" s="10">
        <v>52.9</v>
      </c>
      <c r="AB21" s="10">
        <v>53.8</v>
      </c>
      <c r="AC21" s="10">
        <v>55.1</v>
      </c>
      <c r="AD21" s="10">
        <v>59.6</v>
      </c>
      <c r="AE21" s="10">
        <v>57.8</v>
      </c>
      <c r="AF21" s="10">
        <v>48</v>
      </c>
      <c r="AG21" s="10">
        <v>48.9</v>
      </c>
      <c r="AH21" s="10">
        <v>52.7</v>
      </c>
      <c r="AI21" s="11">
        <v>22.8</v>
      </c>
      <c r="AJ21" s="11">
        <v>22.9</v>
      </c>
      <c r="AK21" s="11">
        <v>20.8</v>
      </c>
      <c r="AL21" s="11">
        <v>20.8</v>
      </c>
      <c r="AM21" s="11">
        <v>20.9</v>
      </c>
      <c r="AN21" s="11">
        <v>23.4</v>
      </c>
      <c r="AO21" s="11">
        <v>20.9</v>
      </c>
      <c r="AP21" s="11">
        <v>24.3</v>
      </c>
      <c r="AQ21" s="11">
        <v>20.7</v>
      </c>
      <c r="AR21" s="11">
        <v>23</v>
      </c>
      <c r="AS21" s="11">
        <v>21.6</v>
      </c>
      <c r="AT21" s="8">
        <v>4.3</v>
      </c>
      <c r="AU21" s="8">
        <v>3.7</v>
      </c>
      <c r="AV21" s="8">
        <v>4</v>
      </c>
      <c r="AW21" s="8">
        <v>3.4</v>
      </c>
      <c r="AX21" s="8">
        <v>3</v>
      </c>
      <c r="AY21" s="8">
        <v>3.4</v>
      </c>
      <c r="AZ21" s="8">
        <v>3.5</v>
      </c>
      <c r="BA21" s="8">
        <v>3.6</v>
      </c>
      <c r="BB21" s="8">
        <v>6.1</v>
      </c>
      <c r="BC21" s="8">
        <v>3.8</v>
      </c>
      <c r="BD21" s="8">
        <v>2.9</v>
      </c>
      <c r="BE21" s="3">
        <v>5.2</v>
      </c>
      <c r="BF21" s="3">
        <v>4.4000000000000004</v>
      </c>
      <c r="BG21" s="3">
        <v>4.9000000000000004</v>
      </c>
      <c r="BH21" s="3">
        <v>4.4000000000000004</v>
      </c>
      <c r="BI21" s="3">
        <v>3.9</v>
      </c>
      <c r="BJ21" s="3">
        <v>4.2</v>
      </c>
      <c r="BK21" s="3">
        <v>4.2</v>
      </c>
      <c r="BL21" s="3">
        <v>4.2</v>
      </c>
      <c r="BM21" s="3">
        <v>8.1999999999999993</v>
      </c>
      <c r="BN21" s="3">
        <v>5</v>
      </c>
      <c r="BO21" s="3">
        <v>3.8</v>
      </c>
    </row>
    <row r="22" spans="1:67" s="8" customFormat="1" x14ac:dyDescent="0.25">
      <c r="A22" s="13" t="s">
        <v>9</v>
      </c>
      <c r="B22" s="3">
        <v>14.6</v>
      </c>
      <c r="C22" s="3">
        <v>13.9</v>
      </c>
      <c r="D22" s="3">
        <v>15</v>
      </c>
      <c r="E22" s="3">
        <v>12.8</v>
      </c>
      <c r="F22" s="3">
        <v>14.5</v>
      </c>
      <c r="G22" s="3">
        <v>13.1</v>
      </c>
      <c r="H22" s="3">
        <v>14</v>
      </c>
      <c r="I22" s="3">
        <v>14.7</v>
      </c>
      <c r="J22" s="3">
        <v>12.4</v>
      </c>
      <c r="K22" s="3">
        <v>13.3</v>
      </c>
      <c r="L22" s="3">
        <v>12.2</v>
      </c>
      <c r="M22" s="8">
        <v>13.9</v>
      </c>
      <c r="N22" s="8">
        <v>13.1</v>
      </c>
      <c r="O22" s="8">
        <v>14.3</v>
      </c>
      <c r="P22" s="8">
        <v>12.4</v>
      </c>
      <c r="Q22" s="8">
        <v>13.6</v>
      </c>
      <c r="R22" s="8">
        <v>12.5</v>
      </c>
      <c r="S22" s="8">
        <v>13.5</v>
      </c>
      <c r="T22" s="8">
        <v>14</v>
      </c>
      <c r="U22" s="8">
        <v>11.3</v>
      </c>
      <c r="V22" s="8">
        <v>12.6</v>
      </c>
      <c r="W22" s="8">
        <v>11.6</v>
      </c>
      <c r="X22" s="10">
        <v>12.9</v>
      </c>
      <c r="Y22" s="10">
        <v>12.3</v>
      </c>
      <c r="Z22" s="10">
        <v>13</v>
      </c>
      <c r="AA22" s="10">
        <v>11.5</v>
      </c>
      <c r="AB22" s="10">
        <v>12.1</v>
      </c>
      <c r="AC22" s="10">
        <v>11.5</v>
      </c>
      <c r="AD22" s="10">
        <v>12.7</v>
      </c>
      <c r="AE22" s="10">
        <v>13.3</v>
      </c>
      <c r="AF22" s="10">
        <v>10.3</v>
      </c>
      <c r="AG22" s="10">
        <v>11.5</v>
      </c>
      <c r="AH22" s="10">
        <v>10.9</v>
      </c>
      <c r="AI22" s="11">
        <v>1</v>
      </c>
      <c r="AJ22" s="11">
        <v>0.8</v>
      </c>
      <c r="AK22" s="11">
        <v>1.2</v>
      </c>
      <c r="AL22" s="11">
        <v>0.9</v>
      </c>
      <c r="AM22" s="11">
        <v>1.5</v>
      </c>
      <c r="AN22" s="11">
        <v>1</v>
      </c>
      <c r="AO22" s="11">
        <v>0.8</v>
      </c>
      <c r="AP22" s="11">
        <v>0.7</v>
      </c>
      <c r="AQ22" s="11">
        <v>1.1000000000000001</v>
      </c>
      <c r="AR22" s="11">
        <v>1.1000000000000001</v>
      </c>
      <c r="AS22" s="11">
        <v>0.8</v>
      </c>
      <c r="AT22" s="8">
        <v>0.7</v>
      </c>
      <c r="AU22" s="8">
        <v>0.8</v>
      </c>
      <c r="AV22" s="8">
        <v>0.7</v>
      </c>
      <c r="AW22" s="8" t="s">
        <v>0</v>
      </c>
      <c r="AX22" s="8">
        <v>0.8</v>
      </c>
      <c r="AY22" s="8">
        <v>0.6</v>
      </c>
      <c r="AZ22" s="8">
        <v>0.5</v>
      </c>
      <c r="BA22" s="8">
        <v>0.7</v>
      </c>
      <c r="BB22" s="8">
        <v>1.1000000000000001</v>
      </c>
      <c r="BC22" s="8">
        <v>0.7</v>
      </c>
      <c r="BD22" s="8">
        <v>0.6</v>
      </c>
      <c r="BE22" s="3">
        <v>4.8</v>
      </c>
      <c r="BF22" s="3">
        <v>5.8</v>
      </c>
      <c r="BG22" s="3">
        <v>4.7</v>
      </c>
      <c r="BH22" s="3" t="s">
        <v>0</v>
      </c>
      <c r="BI22" s="3">
        <v>5.5</v>
      </c>
      <c r="BJ22" s="3">
        <v>4.5999999999999996</v>
      </c>
      <c r="BK22" s="3">
        <v>3.6</v>
      </c>
      <c r="BL22" s="3">
        <v>4.8</v>
      </c>
      <c r="BM22" s="3">
        <v>8.9</v>
      </c>
      <c r="BN22" s="3">
        <v>5.3</v>
      </c>
      <c r="BO22" s="3">
        <v>4.9000000000000004</v>
      </c>
    </row>
    <row r="23" spans="1:67" s="8" customFormat="1" x14ac:dyDescent="0.25">
      <c r="A23" s="13" t="s">
        <v>10</v>
      </c>
      <c r="B23" s="3">
        <v>68.099999999999994</v>
      </c>
      <c r="C23" s="3">
        <v>69.400000000000006</v>
      </c>
      <c r="D23" s="3">
        <v>67</v>
      </c>
      <c r="E23" s="3">
        <v>64.400000000000006</v>
      </c>
      <c r="F23" s="3">
        <v>63.2</v>
      </c>
      <c r="G23" s="3">
        <v>68.7</v>
      </c>
      <c r="H23" s="3">
        <v>70</v>
      </c>
      <c r="I23" s="3">
        <v>71</v>
      </c>
      <c r="J23" s="3">
        <v>62.3</v>
      </c>
      <c r="K23" s="3">
        <v>62.5</v>
      </c>
      <c r="L23" s="3">
        <v>65.099999999999994</v>
      </c>
      <c r="M23" s="8">
        <v>64.5</v>
      </c>
      <c r="N23" s="8">
        <v>66.5</v>
      </c>
      <c r="O23" s="8">
        <v>63.6</v>
      </c>
      <c r="P23" s="8">
        <v>61.4</v>
      </c>
      <c r="Q23" s="8">
        <v>61.1</v>
      </c>
      <c r="R23" s="8">
        <v>66</v>
      </c>
      <c r="S23" s="8">
        <v>67.099999999999994</v>
      </c>
      <c r="T23" s="8">
        <v>68.099999999999994</v>
      </c>
      <c r="U23" s="8">
        <v>57.4</v>
      </c>
      <c r="V23" s="8">
        <v>59.3</v>
      </c>
      <c r="W23" s="8">
        <v>62.7</v>
      </c>
      <c r="X23" s="10">
        <v>42.7</v>
      </c>
      <c r="Y23" s="10">
        <v>44.4</v>
      </c>
      <c r="Z23" s="10">
        <v>44.1</v>
      </c>
      <c r="AA23" s="10">
        <v>41.4</v>
      </c>
      <c r="AB23" s="10">
        <v>41.6</v>
      </c>
      <c r="AC23" s="10">
        <v>43.5</v>
      </c>
      <c r="AD23" s="10">
        <v>47</v>
      </c>
      <c r="AE23" s="10">
        <v>44.5</v>
      </c>
      <c r="AF23" s="10">
        <v>37.799999999999997</v>
      </c>
      <c r="AG23" s="10">
        <v>37.4</v>
      </c>
      <c r="AH23" s="10">
        <v>41.8</v>
      </c>
      <c r="AI23" s="11">
        <v>21.7</v>
      </c>
      <c r="AJ23" s="11">
        <v>22.1</v>
      </c>
      <c r="AK23" s="11">
        <v>19.5</v>
      </c>
      <c r="AL23" s="11">
        <v>19.899999999999999</v>
      </c>
      <c r="AM23" s="11">
        <v>19.399999999999999</v>
      </c>
      <c r="AN23" s="11">
        <v>22.4</v>
      </c>
      <c r="AO23" s="11">
        <v>20.100000000000001</v>
      </c>
      <c r="AP23" s="11">
        <v>23.6</v>
      </c>
      <c r="AQ23" s="11">
        <v>19.600000000000001</v>
      </c>
      <c r="AR23" s="11">
        <v>21.9</v>
      </c>
      <c r="AS23" s="11">
        <v>20.9</v>
      </c>
      <c r="AT23" s="8">
        <v>3.6</v>
      </c>
      <c r="AU23" s="8">
        <v>2.9</v>
      </c>
      <c r="AV23" s="8">
        <v>3.3</v>
      </c>
      <c r="AW23" s="8">
        <v>3</v>
      </c>
      <c r="AX23" s="8">
        <v>2.1</v>
      </c>
      <c r="AY23" s="8">
        <v>2.8</v>
      </c>
      <c r="AZ23" s="8">
        <v>3</v>
      </c>
      <c r="BA23" s="8">
        <v>2.9</v>
      </c>
      <c r="BB23" s="8">
        <v>4.9000000000000004</v>
      </c>
      <c r="BC23" s="8">
        <v>3.1</v>
      </c>
      <c r="BD23" s="8">
        <v>2.4</v>
      </c>
      <c r="BE23" s="3">
        <v>5.3</v>
      </c>
      <c r="BF23" s="3">
        <v>4.2</v>
      </c>
      <c r="BG23" s="3">
        <v>4.9000000000000004</v>
      </c>
      <c r="BH23" s="3">
        <v>4.7</v>
      </c>
      <c r="BI23" s="3">
        <v>3.3</v>
      </c>
      <c r="BJ23" s="3">
        <v>4.0999999999999996</v>
      </c>
      <c r="BK23" s="3">
        <v>4.3</v>
      </c>
      <c r="BL23" s="3">
        <v>4.0999999999999996</v>
      </c>
      <c r="BM23" s="3">
        <v>7.9</v>
      </c>
      <c r="BN23" s="3">
        <v>5</v>
      </c>
      <c r="BO23" s="3">
        <v>3.7</v>
      </c>
    </row>
    <row r="24" spans="1:67" s="8" customFormat="1" x14ac:dyDescent="0.25">
      <c r="A24" s="12" t="s">
        <v>11</v>
      </c>
      <c r="B24" s="3">
        <v>22</v>
      </c>
      <c r="C24" s="3">
        <v>21.3</v>
      </c>
      <c r="D24" s="3">
        <v>21.5</v>
      </c>
      <c r="E24" s="3">
        <v>21.1</v>
      </c>
      <c r="F24" s="3">
        <v>20.5</v>
      </c>
      <c r="G24" s="3">
        <v>20.7</v>
      </c>
      <c r="H24" s="3">
        <v>20.5</v>
      </c>
      <c r="I24" s="3">
        <v>20.100000000000001</v>
      </c>
      <c r="J24" s="3">
        <v>20.399999999999999</v>
      </c>
      <c r="K24" s="3">
        <v>26</v>
      </c>
      <c r="L24" s="3">
        <v>21.6</v>
      </c>
      <c r="M24" s="8">
        <v>21.1</v>
      </c>
      <c r="N24" s="8">
        <v>20</v>
      </c>
      <c r="O24" s="8">
        <v>20.3</v>
      </c>
      <c r="P24" s="8">
        <v>19.8</v>
      </c>
      <c r="Q24" s="8">
        <v>19.899999999999999</v>
      </c>
      <c r="R24" s="8">
        <v>19.399999999999999</v>
      </c>
      <c r="S24" s="8">
        <v>19.600000000000001</v>
      </c>
      <c r="T24" s="8">
        <v>19.3</v>
      </c>
      <c r="U24" s="8">
        <v>18.7</v>
      </c>
      <c r="V24" s="8">
        <v>24.3</v>
      </c>
      <c r="W24" s="8">
        <v>20.399999999999999</v>
      </c>
      <c r="X24" s="10">
        <v>17.899999999999999</v>
      </c>
      <c r="Y24" s="10">
        <v>16.5</v>
      </c>
      <c r="Z24" s="10">
        <v>17.600000000000001</v>
      </c>
      <c r="AA24" s="10">
        <v>17.5</v>
      </c>
      <c r="AB24" s="10">
        <v>17.899999999999999</v>
      </c>
      <c r="AC24" s="10">
        <v>16.8</v>
      </c>
      <c r="AD24" s="10">
        <v>17.5</v>
      </c>
      <c r="AE24" s="10">
        <v>16.7</v>
      </c>
      <c r="AF24" s="10">
        <v>15.8</v>
      </c>
      <c r="AG24" s="10">
        <v>21</v>
      </c>
      <c r="AH24" s="10">
        <v>17.3</v>
      </c>
      <c r="AI24" s="11">
        <v>3.2</v>
      </c>
      <c r="AJ24" s="11">
        <v>3.6</v>
      </c>
      <c r="AK24" s="11">
        <v>2.7</v>
      </c>
      <c r="AL24" s="11">
        <v>2.2999999999999998</v>
      </c>
      <c r="AM24" s="11">
        <v>2</v>
      </c>
      <c r="AN24" s="11">
        <v>2.6</v>
      </c>
      <c r="AO24" s="11">
        <v>2.1</v>
      </c>
      <c r="AP24" s="11">
        <v>2.5</v>
      </c>
      <c r="AQ24" s="11">
        <v>2.9</v>
      </c>
      <c r="AR24" s="11">
        <v>3.3</v>
      </c>
      <c r="AS24" s="11">
        <v>3.1</v>
      </c>
      <c r="AT24" s="8">
        <v>0.9</v>
      </c>
      <c r="AU24" s="8">
        <v>1.2</v>
      </c>
      <c r="AV24" s="8">
        <v>1.2</v>
      </c>
      <c r="AW24" s="8">
        <v>1.3</v>
      </c>
      <c r="AX24" s="8">
        <v>0.6</v>
      </c>
      <c r="AY24" s="8">
        <v>1.3</v>
      </c>
      <c r="AZ24" s="8">
        <v>0.9</v>
      </c>
      <c r="BA24" s="8">
        <v>0.9</v>
      </c>
      <c r="BB24" s="8">
        <v>1.7</v>
      </c>
      <c r="BC24" s="8">
        <v>1.7</v>
      </c>
      <c r="BD24" s="8">
        <v>1.2</v>
      </c>
      <c r="BE24" s="3">
        <v>4.0999999999999996</v>
      </c>
      <c r="BF24" s="3">
        <v>5.6</v>
      </c>
      <c r="BG24" s="3">
        <v>5.6</v>
      </c>
      <c r="BH24" s="3">
        <v>6.2</v>
      </c>
      <c r="BI24" s="3">
        <v>2.9</v>
      </c>
      <c r="BJ24" s="3">
        <v>6.3</v>
      </c>
      <c r="BK24" s="3">
        <v>4.4000000000000004</v>
      </c>
      <c r="BL24" s="3">
        <v>4.5</v>
      </c>
      <c r="BM24" s="3">
        <v>8.3000000000000007</v>
      </c>
      <c r="BN24" s="3">
        <v>6.5</v>
      </c>
      <c r="BO24" s="3">
        <v>5.6</v>
      </c>
    </row>
    <row r="25" spans="1:67" s="8" customFormat="1" x14ac:dyDescent="0.25">
      <c r="A25" s="12" t="s">
        <v>12</v>
      </c>
      <c r="B25" s="3">
        <v>23.1</v>
      </c>
      <c r="C25" s="3">
        <v>22</v>
      </c>
      <c r="D25" s="3">
        <v>22.2</v>
      </c>
      <c r="E25" s="3">
        <v>23.4</v>
      </c>
      <c r="F25" s="3">
        <v>24.5</v>
      </c>
      <c r="G25" s="3">
        <v>24.2</v>
      </c>
      <c r="H25" s="3">
        <v>23.1</v>
      </c>
      <c r="I25" s="3">
        <v>22.3</v>
      </c>
      <c r="J25" s="3">
        <v>24.4</v>
      </c>
      <c r="K25" s="3">
        <v>26.1</v>
      </c>
      <c r="L25" s="3">
        <v>27.9</v>
      </c>
      <c r="M25" s="8">
        <v>22.3</v>
      </c>
      <c r="N25" s="8">
        <v>21.5</v>
      </c>
      <c r="O25" s="8">
        <v>21.4</v>
      </c>
      <c r="P25" s="8">
        <v>22.9</v>
      </c>
      <c r="Q25" s="8">
        <v>24</v>
      </c>
      <c r="R25" s="8">
        <v>23.6</v>
      </c>
      <c r="S25" s="8">
        <v>22.5</v>
      </c>
      <c r="T25" s="8">
        <v>21.7</v>
      </c>
      <c r="U25" s="8">
        <v>23.5</v>
      </c>
      <c r="V25" s="8">
        <v>25.4</v>
      </c>
      <c r="W25" s="8">
        <v>27.4</v>
      </c>
      <c r="X25" s="10">
        <v>19.5</v>
      </c>
      <c r="Y25" s="10">
        <v>18.399999999999999</v>
      </c>
      <c r="Z25" s="10">
        <v>18.100000000000001</v>
      </c>
      <c r="AA25" s="10">
        <v>20.6</v>
      </c>
      <c r="AB25" s="10">
        <v>20.9</v>
      </c>
      <c r="AC25" s="10">
        <v>21.5</v>
      </c>
      <c r="AD25" s="10">
        <v>19.3</v>
      </c>
      <c r="AE25" s="10">
        <v>18.899999999999999</v>
      </c>
      <c r="AF25" s="10">
        <v>21</v>
      </c>
      <c r="AG25" s="10">
        <v>23.4</v>
      </c>
      <c r="AH25" s="10">
        <v>25</v>
      </c>
      <c r="AI25" s="11">
        <v>2.8</v>
      </c>
      <c r="AJ25" s="11">
        <v>3.1</v>
      </c>
      <c r="AK25" s="11">
        <v>3.4</v>
      </c>
      <c r="AL25" s="11">
        <v>2.2999999999999998</v>
      </c>
      <c r="AM25" s="11">
        <v>3.1</v>
      </c>
      <c r="AN25" s="11">
        <v>2.1</v>
      </c>
      <c r="AO25" s="11">
        <v>3.2</v>
      </c>
      <c r="AP25" s="11">
        <v>2.8</v>
      </c>
      <c r="AQ25" s="11">
        <v>2.5</v>
      </c>
      <c r="AR25" s="11">
        <v>1.9</v>
      </c>
      <c r="AS25" s="11">
        <v>2.4</v>
      </c>
      <c r="AT25" s="8">
        <v>0.7</v>
      </c>
      <c r="AU25" s="8">
        <v>0.5</v>
      </c>
      <c r="AV25" s="8">
        <v>0.7</v>
      </c>
      <c r="AW25" s="8">
        <v>0.5</v>
      </c>
      <c r="AX25" s="8">
        <v>0.5</v>
      </c>
      <c r="AY25" s="8">
        <v>0.6</v>
      </c>
      <c r="AZ25" s="8">
        <v>0.7</v>
      </c>
      <c r="BA25" s="8">
        <v>0.6</v>
      </c>
      <c r="BB25" s="8">
        <v>0.9</v>
      </c>
      <c r="BC25" s="8">
        <v>0.7</v>
      </c>
      <c r="BD25" s="8">
        <v>0.5</v>
      </c>
      <c r="BE25" s="3">
        <v>3</v>
      </c>
      <c r="BF25" s="3">
        <v>2.2999999999999998</v>
      </c>
      <c r="BG25" s="3">
        <v>3.2</v>
      </c>
      <c r="BH25" s="3">
        <v>2.1</v>
      </c>
      <c r="BI25" s="3">
        <v>2</v>
      </c>
      <c r="BJ25" s="3">
        <v>2.5</v>
      </c>
      <c r="BK25" s="3">
        <v>3</v>
      </c>
      <c r="BL25" s="3">
        <v>2.7</v>
      </c>
      <c r="BM25" s="3">
        <v>3.7</v>
      </c>
      <c r="BN25" s="3">
        <v>2.7</v>
      </c>
      <c r="BO25" s="3">
        <v>1.8</v>
      </c>
    </row>
    <row r="26" spans="1:67" s="8" customFormat="1" x14ac:dyDescent="0.25">
      <c r="A26" s="13" t="s">
        <v>13</v>
      </c>
      <c r="B26" s="3">
        <v>16.3</v>
      </c>
      <c r="C26" s="3">
        <v>15.1</v>
      </c>
      <c r="D26" s="3">
        <v>15.4</v>
      </c>
      <c r="E26" s="3">
        <v>16.399999999999999</v>
      </c>
      <c r="F26" s="3">
        <v>16</v>
      </c>
      <c r="G26" s="3">
        <v>16.3</v>
      </c>
      <c r="H26" s="3">
        <v>14.7</v>
      </c>
      <c r="I26" s="3">
        <v>15.2</v>
      </c>
      <c r="J26" s="3">
        <v>16.7</v>
      </c>
      <c r="K26" s="3">
        <v>18.600000000000001</v>
      </c>
      <c r="L26" s="3">
        <v>19.3</v>
      </c>
      <c r="M26" s="8">
        <v>15.8</v>
      </c>
      <c r="N26" s="8">
        <v>14.8</v>
      </c>
      <c r="O26" s="8">
        <v>14.9</v>
      </c>
      <c r="P26" s="8">
        <v>16</v>
      </c>
      <c r="Q26" s="8">
        <v>15.8</v>
      </c>
      <c r="R26" s="8">
        <v>15.9</v>
      </c>
      <c r="S26" s="8">
        <v>14.3</v>
      </c>
      <c r="T26" s="8">
        <v>15</v>
      </c>
      <c r="U26" s="8">
        <v>16.2</v>
      </c>
      <c r="V26" s="8">
        <v>18.2</v>
      </c>
      <c r="W26" s="8">
        <v>18.899999999999999</v>
      </c>
      <c r="X26" s="10">
        <v>14.3</v>
      </c>
      <c r="Y26" s="10">
        <v>13.4</v>
      </c>
      <c r="Z26" s="10">
        <v>13.1</v>
      </c>
      <c r="AA26" s="10">
        <v>14.6</v>
      </c>
      <c r="AB26" s="10">
        <v>14.6</v>
      </c>
      <c r="AC26" s="10">
        <v>14.9</v>
      </c>
      <c r="AD26" s="10">
        <v>12.9</v>
      </c>
      <c r="AE26" s="10">
        <v>13.4</v>
      </c>
      <c r="AF26" s="10">
        <v>15</v>
      </c>
      <c r="AG26" s="10">
        <v>17.2</v>
      </c>
      <c r="AH26" s="10">
        <v>17.7</v>
      </c>
      <c r="AI26" s="11">
        <v>1.5</v>
      </c>
      <c r="AJ26" s="11">
        <v>1.4</v>
      </c>
      <c r="AK26" s="11">
        <v>1.9</v>
      </c>
      <c r="AL26" s="11">
        <v>1.4</v>
      </c>
      <c r="AM26" s="11">
        <v>1.3</v>
      </c>
      <c r="AN26" s="11">
        <v>1.1000000000000001</v>
      </c>
      <c r="AO26" s="11">
        <v>1.4</v>
      </c>
      <c r="AP26" s="11">
        <v>1.6</v>
      </c>
      <c r="AQ26" s="11">
        <v>1.1000000000000001</v>
      </c>
      <c r="AR26" s="11">
        <v>1.1000000000000001</v>
      </c>
      <c r="AS26" s="11">
        <v>1.2</v>
      </c>
      <c r="AT26" s="8" t="s">
        <v>0</v>
      </c>
      <c r="AU26" s="8" t="s">
        <v>0</v>
      </c>
      <c r="AV26" s="8" t="s">
        <v>0</v>
      </c>
      <c r="AW26" s="8" t="s">
        <v>0</v>
      </c>
      <c r="AX26" s="8" t="s">
        <v>0</v>
      </c>
      <c r="AY26" s="8" t="s">
        <v>0</v>
      </c>
      <c r="AZ26" s="8" t="s">
        <v>0</v>
      </c>
      <c r="BA26" s="8" t="s">
        <v>0</v>
      </c>
      <c r="BB26" s="8">
        <v>0.6</v>
      </c>
      <c r="BC26" s="8" t="s">
        <v>0</v>
      </c>
      <c r="BD26" s="8" t="s">
        <v>0</v>
      </c>
      <c r="BE26" s="3" t="s">
        <v>0</v>
      </c>
      <c r="BF26" s="3" t="s">
        <v>0</v>
      </c>
      <c r="BG26" s="3" t="s">
        <v>0</v>
      </c>
      <c r="BH26" s="3" t="s">
        <v>0</v>
      </c>
      <c r="BI26" s="3" t="s">
        <v>0</v>
      </c>
      <c r="BJ26" s="3" t="s">
        <v>0</v>
      </c>
      <c r="BK26" s="3" t="s">
        <v>0</v>
      </c>
      <c r="BL26" s="3" t="s">
        <v>0</v>
      </c>
      <c r="BM26" s="3">
        <v>3.6</v>
      </c>
      <c r="BN26" s="3" t="s">
        <v>0</v>
      </c>
      <c r="BO26" s="3" t="s">
        <v>0</v>
      </c>
    </row>
    <row r="27" spans="1:67" s="8" customFormat="1" x14ac:dyDescent="0.25">
      <c r="A27" s="13" t="s">
        <v>14</v>
      </c>
      <c r="B27" s="3">
        <v>6.8</v>
      </c>
      <c r="C27" s="3">
        <v>6.9</v>
      </c>
      <c r="D27" s="3">
        <v>6.8</v>
      </c>
      <c r="E27" s="3">
        <v>7</v>
      </c>
      <c r="F27" s="3">
        <v>8.5</v>
      </c>
      <c r="G27" s="3">
        <v>7.9</v>
      </c>
      <c r="H27" s="3">
        <v>8.4</v>
      </c>
      <c r="I27" s="3">
        <v>7.1</v>
      </c>
      <c r="J27" s="3">
        <v>7.7</v>
      </c>
      <c r="K27" s="3">
        <v>7.5</v>
      </c>
      <c r="L27" s="3">
        <v>8.6</v>
      </c>
      <c r="M27" s="8">
        <v>6.5</v>
      </c>
      <c r="N27" s="8">
        <v>6.7</v>
      </c>
      <c r="O27" s="8">
        <v>6.5</v>
      </c>
      <c r="P27" s="8">
        <v>6.9</v>
      </c>
      <c r="Q27" s="8">
        <v>8.1999999999999993</v>
      </c>
      <c r="R27" s="8">
        <v>7.6</v>
      </c>
      <c r="S27" s="8">
        <v>8.1999999999999993</v>
      </c>
      <c r="T27" s="8">
        <v>6.7</v>
      </c>
      <c r="U27" s="8">
        <v>7.3</v>
      </c>
      <c r="V27" s="8">
        <v>7.1</v>
      </c>
      <c r="W27" s="8">
        <v>8.5</v>
      </c>
      <c r="X27" s="10">
        <v>5.2</v>
      </c>
      <c r="Y27" s="10">
        <v>5</v>
      </c>
      <c r="Z27" s="10">
        <v>5</v>
      </c>
      <c r="AA27" s="10">
        <v>5.9</v>
      </c>
      <c r="AB27" s="10">
        <v>6.4</v>
      </c>
      <c r="AC27" s="10">
        <v>6.6</v>
      </c>
      <c r="AD27" s="10">
        <v>6.4</v>
      </c>
      <c r="AE27" s="10">
        <v>5.6</v>
      </c>
      <c r="AF27" s="10">
        <v>5.9</v>
      </c>
      <c r="AG27" s="10">
        <v>6.3</v>
      </c>
      <c r="AH27" s="10">
        <v>7.3</v>
      </c>
      <c r="AI27" s="11">
        <v>1.3</v>
      </c>
      <c r="AJ27" s="11">
        <v>1.7</v>
      </c>
      <c r="AK27" s="11">
        <v>1.5</v>
      </c>
      <c r="AL27" s="11">
        <v>0.9</v>
      </c>
      <c r="AM27" s="11">
        <v>1.9</v>
      </c>
      <c r="AN27" s="11">
        <v>1</v>
      </c>
      <c r="AO27" s="11">
        <v>1.8</v>
      </c>
      <c r="AP27" s="11">
        <v>1.2</v>
      </c>
      <c r="AQ27" s="11">
        <v>1.4</v>
      </c>
      <c r="AR27" s="11">
        <v>0.9</v>
      </c>
      <c r="AS27" s="11">
        <v>1.2</v>
      </c>
      <c r="AT27" s="8" t="s">
        <v>0</v>
      </c>
      <c r="AU27" s="8" t="s">
        <v>0</v>
      </c>
      <c r="AV27" s="8" t="s">
        <v>0</v>
      </c>
      <c r="AW27" s="8" t="s">
        <v>0</v>
      </c>
      <c r="AX27" s="8" t="s">
        <v>0</v>
      </c>
      <c r="AY27" s="8" t="s">
        <v>0</v>
      </c>
      <c r="AZ27" s="8" t="s">
        <v>0</v>
      </c>
      <c r="BA27" s="8" t="s">
        <v>0</v>
      </c>
      <c r="BB27" s="8" t="s">
        <v>0</v>
      </c>
      <c r="BC27" s="8" t="s">
        <v>0</v>
      </c>
      <c r="BD27" s="8" t="s">
        <v>0</v>
      </c>
      <c r="BE27" s="3" t="s">
        <v>0</v>
      </c>
      <c r="BF27" s="3" t="s">
        <v>0</v>
      </c>
      <c r="BG27" s="3" t="s">
        <v>0</v>
      </c>
      <c r="BH27" s="3" t="s">
        <v>0</v>
      </c>
      <c r="BI27" s="3" t="s">
        <v>0</v>
      </c>
      <c r="BJ27" s="3" t="s">
        <v>0</v>
      </c>
      <c r="BK27" s="3" t="s">
        <v>0</v>
      </c>
      <c r="BL27" s="3" t="s">
        <v>0</v>
      </c>
      <c r="BM27" s="3" t="s">
        <v>0</v>
      </c>
      <c r="BN27" s="3" t="s">
        <v>0</v>
      </c>
      <c r="BO27" s="3" t="s">
        <v>0</v>
      </c>
    </row>
    <row r="28" spans="1:67" s="8" customFormat="1" x14ac:dyDescent="0.25">
      <c r="A28" s="12" t="s">
        <v>15</v>
      </c>
      <c r="B28" s="3">
        <v>24.8</v>
      </c>
      <c r="C28" s="3">
        <v>27.2</v>
      </c>
      <c r="D28" s="3">
        <v>27</v>
      </c>
      <c r="E28" s="3">
        <v>28.2</v>
      </c>
      <c r="F28" s="3">
        <v>27.3</v>
      </c>
      <c r="G28" s="3">
        <v>28</v>
      </c>
      <c r="H28" s="3">
        <v>26.2</v>
      </c>
      <c r="I28" s="3">
        <v>27.7</v>
      </c>
      <c r="J28" s="3">
        <v>31.3</v>
      </c>
      <c r="K28" s="3">
        <v>34</v>
      </c>
      <c r="L28" s="3">
        <v>38.5</v>
      </c>
      <c r="M28" s="8">
        <v>23.9</v>
      </c>
      <c r="N28" s="8">
        <v>26.4</v>
      </c>
      <c r="O28" s="8">
        <v>25.9</v>
      </c>
      <c r="P28" s="8">
        <v>27.3</v>
      </c>
      <c r="Q28" s="8">
        <v>26.6</v>
      </c>
      <c r="R28" s="8">
        <v>26.6</v>
      </c>
      <c r="S28" s="8">
        <v>25.3</v>
      </c>
      <c r="T28" s="8">
        <v>27.1</v>
      </c>
      <c r="U28" s="8">
        <v>29.8</v>
      </c>
      <c r="V28" s="8">
        <v>32.9</v>
      </c>
      <c r="W28" s="8">
        <v>37.6</v>
      </c>
      <c r="X28" s="10">
        <v>19.8</v>
      </c>
      <c r="Y28" s="10">
        <v>22.3</v>
      </c>
      <c r="Z28" s="10">
        <v>21.8</v>
      </c>
      <c r="AA28" s="10">
        <v>23.2</v>
      </c>
      <c r="AB28" s="10">
        <v>22.8</v>
      </c>
      <c r="AC28" s="10">
        <v>23</v>
      </c>
      <c r="AD28" s="10">
        <v>22</v>
      </c>
      <c r="AE28" s="10">
        <v>24.1</v>
      </c>
      <c r="AF28" s="10">
        <v>26.8</v>
      </c>
      <c r="AG28" s="10">
        <v>28</v>
      </c>
      <c r="AH28" s="10">
        <v>33.1</v>
      </c>
      <c r="AI28" s="11">
        <v>4.0999999999999996</v>
      </c>
      <c r="AJ28" s="11">
        <v>4</v>
      </c>
      <c r="AK28" s="11">
        <v>4.0999999999999996</v>
      </c>
      <c r="AL28" s="11">
        <v>4.0999999999999996</v>
      </c>
      <c r="AM28" s="11">
        <v>3.8</v>
      </c>
      <c r="AN28" s="11">
        <v>3.6</v>
      </c>
      <c r="AO28" s="11">
        <v>3.3</v>
      </c>
      <c r="AP28" s="11">
        <v>3</v>
      </c>
      <c r="AQ28" s="11">
        <v>3</v>
      </c>
      <c r="AR28" s="11">
        <v>4.9000000000000004</v>
      </c>
      <c r="AS28" s="11">
        <v>4.5</v>
      </c>
      <c r="AT28" s="8">
        <v>0.9</v>
      </c>
      <c r="AU28" s="8">
        <v>0.8</v>
      </c>
      <c r="AV28" s="8">
        <v>1.1000000000000001</v>
      </c>
      <c r="AW28" s="8">
        <v>0.9</v>
      </c>
      <c r="AX28" s="8">
        <v>0.7</v>
      </c>
      <c r="AY28" s="8">
        <v>1.4</v>
      </c>
      <c r="AZ28" s="8">
        <v>1</v>
      </c>
      <c r="BA28" s="8">
        <v>0.7</v>
      </c>
      <c r="BB28" s="8">
        <v>1.6</v>
      </c>
      <c r="BC28" s="8">
        <v>1.1000000000000001</v>
      </c>
      <c r="BD28" s="8">
        <v>0.9</v>
      </c>
      <c r="BE28" s="3">
        <v>3.6</v>
      </c>
      <c r="BF28" s="3">
        <v>2.9</v>
      </c>
      <c r="BG28" s="3">
        <v>4.0999999999999996</v>
      </c>
      <c r="BH28" s="3">
        <v>3.2</v>
      </c>
      <c r="BI28" s="3">
        <v>2.6</v>
      </c>
      <c r="BJ28" s="3">
        <v>5</v>
      </c>
      <c r="BK28" s="3">
        <v>3.8</v>
      </c>
      <c r="BL28" s="3">
        <v>2.5</v>
      </c>
      <c r="BM28" s="3">
        <v>5.0999999999999996</v>
      </c>
      <c r="BN28" s="3">
        <v>3.2</v>
      </c>
      <c r="BO28" s="3">
        <v>2.2999999999999998</v>
      </c>
    </row>
    <row r="29" spans="1:67" s="8" customFormat="1" x14ac:dyDescent="0.25">
      <c r="A29" s="12" t="s">
        <v>16</v>
      </c>
      <c r="B29" s="3">
        <v>22.8</v>
      </c>
      <c r="C29" s="3">
        <v>24</v>
      </c>
      <c r="D29" s="3">
        <v>22</v>
      </c>
      <c r="E29" s="3">
        <v>22.3</v>
      </c>
      <c r="F29" s="3">
        <v>19.7</v>
      </c>
      <c r="G29" s="3">
        <v>20.2</v>
      </c>
      <c r="H29" s="3">
        <v>19.600000000000001</v>
      </c>
      <c r="I29" s="3">
        <v>19.5</v>
      </c>
      <c r="J29" s="3">
        <v>19.899999999999999</v>
      </c>
      <c r="K29" s="3">
        <v>20</v>
      </c>
      <c r="L29" s="3">
        <v>20.5</v>
      </c>
      <c r="M29" s="8">
        <v>19.899999999999999</v>
      </c>
      <c r="N29" s="8">
        <v>21.6</v>
      </c>
      <c r="O29" s="8">
        <v>19.8</v>
      </c>
      <c r="P29" s="8">
        <v>20.399999999999999</v>
      </c>
      <c r="Q29" s="8">
        <v>17.2</v>
      </c>
      <c r="R29" s="8">
        <v>18.2</v>
      </c>
      <c r="S29" s="8">
        <v>17.8</v>
      </c>
      <c r="T29" s="8">
        <v>17.2</v>
      </c>
      <c r="U29" s="8">
        <v>18.2</v>
      </c>
      <c r="V29" s="8">
        <v>18.2</v>
      </c>
      <c r="W29" s="8">
        <v>19.100000000000001</v>
      </c>
      <c r="X29" s="10">
        <v>16.399999999999999</v>
      </c>
      <c r="Y29" s="10">
        <v>17.3</v>
      </c>
      <c r="Z29" s="10">
        <v>16</v>
      </c>
      <c r="AA29" s="10">
        <v>16.5</v>
      </c>
      <c r="AB29" s="10">
        <v>13.7</v>
      </c>
      <c r="AC29" s="10">
        <v>14.5</v>
      </c>
      <c r="AD29" s="10">
        <v>14.9</v>
      </c>
      <c r="AE29" s="10">
        <v>13.2</v>
      </c>
      <c r="AF29" s="10">
        <v>14.2</v>
      </c>
      <c r="AG29" s="10">
        <v>14.2</v>
      </c>
      <c r="AH29" s="10">
        <v>14.7</v>
      </c>
      <c r="AI29" s="11">
        <v>3.5</v>
      </c>
      <c r="AJ29" s="11">
        <v>4.2</v>
      </c>
      <c r="AK29" s="11">
        <v>3.8</v>
      </c>
      <c r="AL29" s="11">
        <v>3.8</v>
      </c>
      <c r="AM29" s="11">
        <v>3.5</v>
      </c>
      <c r="AN29" s="11">
        <v>3.7</v>
      </c>
      <c r="AO29" s="11">
        <v>2.9</v>
      </c>
      <c r="AP29" s="11">
        <v>3.9</v>
      </c>
      <c r="AQ29" s="11">
        <v>3.9</v>
      </c>
      <c r="AR29" s="11">
        <v>4</v>
      </c>
      <c r="AS29" s="11">
        <v>4.4000000000000004</v>
      </c>
      <c r="AT29" s="8">
        <v>2.9</v>
      </c>
      <c r="AU29" s="8">
        <v>2.5</v>
      </c>
      <c r="AV29" s="8">
        <v>2.2000000000000002</v>
      </c>
      <c r="AW29" s="8">
        <v>1.9</v>
      </c>
      <c r="AX29" s="8">
        <v>2.5</v>
      </c>
      <c r="AY29" s="8">
        <v>1.9</v>
      </c>
      <c r="AZ29" s="8">
        <v>1.9</v>
      </c>
      <c r="BA29" s="8">
        <v>2.4</v>
      </c>
      <c r="BB29" s="8">
        <v>1.7</v>
      </c>
      <c r="BC29" s="8">
        <v>1.8</v>
      </c>
      <c r="BD29" s="8">
        <v>1.4</v>
      </c>
      <c r="BE29" s="3">
        <v>12.7</v>
      </c>
      <c r="BF29" s="3">
        <v>10.4</v>
      </c>
      <c r="BG29" s="3">
        <v>10</v>
      </c>
      <c r="BH29" s="3">
        <v>8.5</v>
      </c>
      <c r="BI29" s="3">
        <v>12.7</v>
      </c>
      <c r="BJ29" s="3">
        <v>9.4</v>
      </c>
      <c r="BK29" s="3">
        <v>9.6999999999999993</v>
      </c>
      <c r="BL29" s="3">
        <v>12.3</v>
      </c>
      <c r="BM29" s="3">
        <v>8.5</v>
      </c>
      <c r="BN29" s="3">
        <v>9</v>
      </c>
      <c r="BO29" s="3">
        <v>6.8</v>
      </c>
    </row>
    <row r="30" spans="1:67" s="8" customFormat="1" x14ac:dyDescent="0.25">
      <c r="A30" s="12" t="s">
        <v>17</v>
      </c>
      <c r="B30" s="3">
        <v>37.4</v>
      </c>
      <c r="C30" s="3">
        <v>37</v>
      </c>
      <c r="D30" s="3">
        <v>37.299999999999997</v>
      </c>
      <c r="E30" s="3">
        <v>38.5</v>
      </c>
      <c r="F30" s="3">
        <v>39.1</v>
      </c>
      <c r="G30" s="3">
        <v>38.299999999999997</v>
      </c>
      <c r="H30" s="3">
        <v>38.5</v>
      </c>
      <c r="I30" s="3">
        <v>37.299999999999997</v>
      </c>
      <c r="J30" s="3">
        <v>38.6</v>
      </c>
      <c r="K30" s="3">
        <v>38.200000000000003</v>
      </c>
      <c r="L30" s="3">
        <v>38</v>
      </c>
      <c r="M30" s="8">
        <v>35.200000000000003</v>
      </c>
      <c r="N30" s="8">
        <v>35.4</v>
      </c>
      <c r="O30" s="8">
        <v>35.6</v>
      </c>
      <c r="P30" s="8">
        <v>36.700000000000003</v>
      </c>
      <c r="Q30" s="8">
        <v>37.299999999999997</v>
      </c>
      <c r="R30" s="8">
        <v>36.799999999999997</v>
      </c>
      <c r="S30" s="8">
        <v>37.200000000000003</v>
      </c>
      <c r="T30" s="8">
        <v>35.6</v>
      </c>
      <c r="U30" s="8">
        <v>35.700000000000003</v>
      </c>
      <c r="V30" s="8">
        <v>36.6</v>
      </c>
      <c r="W30" s="8">
        <v>36.4</v>
      </c>
      <c r="X30" s="10">
        <v>26.2</v>
      </c>
      <c r="Y30" s="10">
        <v>26.4</v>
      </c>
      <c r="Z30" s="10">
        <v>27.2</v>
      </c>
      <c r="AA30" s="10">
        <v>27.6</v>
      </c>
      <c r="AB30" s="10">
        <v>28</v>
      </c>
      <c r="AC30" s="10">
        <v>27.6</v>
      </c>
      <c r="AD30" s="10">
        <v>28.2</v>
      </c>
      <c r="AE30" s="10">
        <v>26.9</v>
      </c>
      <c r="AF30" s="10">
        <v>27.7</v>
      </c>
      <c r="AG30" s="10">
        <v>27.3</v>
      </c>
      <c r="AH30" s="10">
        <v>29</v>
      </c>
      <c r="AI30" s="11">
        <v>9</v>
      </c>
      <c r="AJ30" s="11">
        <v>9</v>
      </c>
      <c r="AK30" s="11">
        <v>8.4</v>
      </c>
      <c r="AL30" s="11">
        <v>9.1</v>
      </c>
      <c r="AM30" s="11">
        <v>9.3000000000000007</v>
      </c>
      <c r="AN30" s="11">
        <v>9.1999999999999993</v>
      </c>
      <c r="AO30" s="11">
        <v>9.1</v>
      </c>
      <c r="AP30" s="11">
        <v>8.8000000000000007</v>
      </c>
      <c r="AQ30" s="11">
        <v>8</v>
      </c>
      <c r="AR30" s="11">
        <v>9.3000000000000007</v>
      </c>
      <c r="AS30" s="11">
        <v>7.4</v>
      </c>
      <c r="AT30" s="8">
        <v>2.2000000000000002</v>
      </c>
      <c r="AU30" s="8">
        <v>1.6</v>
      </c>
      <c r="AV30" s="8">
        <v>1.7</v>
      </c>
      <c r="AW30" s="8">
        <v>1.8</v>
      </c>
      <c r="AX30" s="8">
        <v>1.7</v>
      </c>
      <c r="AY30" s="8">
        <v>1.5</v>
      </c>
      <c r="AZ30" s="8">
        <v>1.3</v>
      </c>
      <c r="BA30" s="8">
        <v>1.6</v>
      </c>
      <c r="BB30" s="8">
        <v>2.9</v>
      </c>
      <c r="BC30" s="8">
        <v>1.6</v>
      </c>
      <c r="BD30" s="8">
        <v>1.6</v>
      </c>
      <c r="BE30" s="3">
        <v>5.9</v>
      </c>
      <c r="BF30" s="3">
        <v>4.3</v>
      </c>
      <c r="BG30" s="3">
        <v>4.5999999999999996</v>
      </c>
      <c r="BH30" s="3">
        <v>4.7</v>
      </c>
      <c r="BI30" s="3">
        <v>4.3</v>
      </c>
      <c r="BJ30" s="3">
        <v>3.9</v>
      </c>
      <c r="BK30" s="3">
        <v>3.4</v>
      </c>
      <c r="BL30" s="3">
        <v>4.3</v>
      </c>
      <c r="BM30" s="3">
        <v>7.5</v>
      </c>
      <c r="BN30" s="3">
        <v>4.2</v>
      </c>
      <c r="BO30" s="3">
        <v>4.2</v>
      </c>
    </row>
    <row r="31" spans="1:67" s="8" customFormat="1" x14ac:dyDescent="0.25">
      <c r="A31" s="12" t="s">
        <v>18</v>
      </c>
      <c r="B31" s="3">
        <v>69.599999999999994</v>
      </c>
      <c r="C31" s="3">
        <v>68.599999999999994</v>
      </c>
      <c r="D31" s="3">
        <v>69.5</v>
      </c>
      <c r="E31" s="3">
        <v>71.900000000000006</v>
      </c>
      <c r="F31" s="3">
        <v>73.099999999999994</v>
      </c>
      <c r="G31" s="3">
        <v>70.3</v>
      </c>
      <c r="H31" s="3">
        <v>69.3</v>
      </c>
      <c r="I31" s="3">
        <v>76.2</v>
      </c>
      <c r="J31" s="3">
        <v>75.3</v>
      </c>
      <c r="K31" s="3">
        <v>79.7</v>
      </c>
      <c r="L31" s="3">
        <v>81.3</v>
      </c>
      <c r="M31" s="8">
        <v>68</v>
      </c>
      <c r="N31" s="8">
        <v>67</v>
      </c>
      <c r="O31" s="8">
        <v>68.099999999999994</v>
      </c>
      <c r="P31" s="8">
        <v>70.900000000000006</v>
      </c>
      <c r="Q31" s="8">
        <v>71.8</v>
      </c>
      <c r="R31" s="8">
        <v>69.2</v>
      </c>
      <c r="S31" s="8">
        <v>67.599999999999994</v>
      </c>
      <c r="T31" s="8">
        <v>74.599999999999994</v>
      </c>
      <c r="U31" s="8">
        <v>72.599999999999994</v>
      </c>
      <c r="V31" s="8">
        <v>78.2</v>
      </c>
      <c r="W31" s="8">
        <v>79.599999999999994</v>
      </c>
      <c r="X31" s="10">
        <v>55.4</v>
      </c>
      <c r="Y31" s="10">
        <v>53.7</v>
      </c>
      <c r="Z31" s="10">
        <v>55</v>
      </c>
      <c r="AA31" s="10">
        <v>59.6</v>
      </c>
      <c r="AB31" s="10">
        <v>59.4</v>
      </c>
      <c r="AC31" s="10">
        <v>56.5</v>
      </c>
      <c r="AD31" s="10">
        <v>56</v>
      </c>
      <c r="AE31" s="10">
        <v>61.8</v>
      </c>
      <c r="AF31" s="10">
        <v>60.5</v>
      </c>
      <c r="AG31" s="10">
        <v>63.4</v>
      </c>
      <c r="AH31" s="10">
        <v>67.099999999999994</v>
      </c>
      <c r="AI31" s="11">
        <v>12.6</v>
      </c>
      <c r="AJ31" s="11">
        <v>13.3</v>
      </c>
      <c r="AK31" s="11">
        <v>13.1</v>
      </c>
      <c r="AL31" s="11">
        <v>11.4</v>
      </c>
      <c r="AM31" s="11">
        <v>12.4</v>
      </c>
      <c r="AN31" s="11">
        <v>12.7</v>
      </c>
      <c r="AO31" s="11">
        <v>11.6</v>
      </c>
      <c r="AP31" s="11">
        <v>12.7</v>
      </c>
      <c r="AQ31" s="11">
        <v>12.1</v>
      </c>
      <c r="AR31" s="11">
        <v>14.8</v>
      </c>
      <c r="AS31" s="11">
        <v>12.6</v>
      </c>
      <c r="AT31" s="8">
        <v>1.6</v>
      </c>
      <c r="AU31" s="8">
        <v>1.6</v>
      </c>
      <c r="AV31" s="8">
        <v>1.4</v>
      </c>
      <c r="AW31" s="8">
        <v>1</v>
      </c>
      <c r="AX31" s="8">
        <v>1.3</v>
      </c>
      <c r="AY31" s="8">
        <v>1.1000000000000001</v>
      </c>
      <c r="AZ31" s="8">
        <v>1.7</v>
      </c>
      <c r="BA31" s="8">
        <v>1.6</v>
      </c>
      <c r="BB31" s="8">
        <v>2.7</v>
      </c>
      <c r="BC31" s="8">
        <v>1.4</v>
      </c>
      <c r="BD31" s="8">
        <v>1.6</v>
      </c>
      <c r="BE31" s="3">
        <v>2.2999999999999998</v>
      </c>
      <c r="BF31" s="3">
        <v>2.2999999999999998</v>
      </c>
      <c r="BG31" s="3">
        <v>2</v>
      </c>
      <c r="BH31" s="3">
        <v>1.4</v>
      </c>
      <c r="BI31" s="3">
        <v>1.8</v>
      </c>
      <c r="BJ31" s="3">
        <v>1.6</v>
      </c>
      <c r="BK31" s="3">
        <v>2.5</v>
      </c>
      <c r="BL31" s="3">
        <v>2.1</v>
      </c>
      <c r="BM31" s="3">
        <v>3.6</v>
      </c>
      <c r="BN31" s="3">
        <v>1.8</v>
      </c>
      <c r="BO31" s="3">
        <v>2</v>
      </c>
    </row>
    <row r="32" spans="1:67" s="8" customFormat="1" x14ac:dyDescent="0.25">
      <c r="A32" s="12" t="s">
        <v>19</v>
      </c>
      <c r="B32" s="3">
        <v>21</v>
      </c>
      <c r="C32" s="3">
        <v>19.600000000000001</v>
      </c>
      <c r="D32" s="3">
        <v>20.399999999999999</v>
      </c>
      <c r="E32" s="3">
        <v>19.100000000000001</v>
      </c>
      <c r="F32" s="3">
        <v>17.5</v>
      </c>
      <c r="G32" s="3">
        <v>18.2</v>
      </c>
      <c r="H32" s="3">
        <v>19.3</v>
      </c>
      <c r="I32" s="3">
        <v>20.399999999999999</v>
      </c>
      <c r="J32" s="3">
        <v>16.8</v>
      </c>
      <c r="K32" s="3">
        <v>15.5</v>
      </c>
      <c r="L32" s="3">
        <v>17.8</v>
      </c>
      <c r="M32" s="8">
        <v>19.100000000000001</v>
      </c>
      <c r="N32" s="8">
        <v>17.7</v>
      </c>
      <c r="O32" s="8">
        <v>18.600000000000001</v>
      </c>
      <c r="P32" s="8">
        <v>17.2</v>
      </c>
      <c r="Q32" s="8">
        <v>16.2</v>
      </c>
      <c r="R32" s="8">
        <v>16.399999999999999</v>
      </c>
      <c r="S32" s="8">
        <v>17.899999999999999</v>
      </c>
      <c r="T32" s="8">
        <v>18.7</v>
      </c>
      <c r="U32" s="8">
        <v>15</v>
      </c>
      <c r="V32" s="8">
        <v>13.5</v>
      </c>
      <c r="W32" s="8">
        <v>16.2</v>
      </c>
      <c r="X32" s="10">
        <v>13.3</v>
      </c>
      <c r="Y32" s="10">
        <v>13</v>
      </c>
      <c r="Z32" s="10">
        <v>13.9</v>
      </c>
      <c r="AA32" s="10">
        <v>12.1</v>
      </c>
      <c r="AB32" s="10">
        <v>12</v>
      </c>
      <c r="AC32" s="10">
        <v>12</v>
      </c>
      <c r="AD32" s="10">
        <v>13.2</v>
      </c>
      <c r="AE32" s="10">
        <v>13.6</v>
      </c>
      <c r="AF32" s="10">
        <v>11.8</v>
      </c>
      <c r="AG32" s="10">
        <v>10.3</v>
      </c>
      <c r="AH32" s="10">
        <v>11.5</v>
      </c>
      <c r="AI32" s="11">
        <v>5.9</v>
      </c>
      <c r="AJ32" s="11">
        <v>4.7</v>
      </c>
      <c r="AK32" s="11">
        <v>4.7</v>
      </c>
      <c r="AL32" s="11">
        <v>5.0999999999999996</v>
      </c>
      <c r="AM32" s="11">
        <v>4.2</v>
      </c>
      <c r="AN32" s="11">
        <v>4.4000000000000004</v>
      </c>
      <c r="AO32" s="11">
        <v>4.7</v>
      </c>
      <c r="AP32" s="11">
        <v>5.0999999999999996</v>
      </c>
      <c r="AQ32" s="11">
        <v>3.3</v>
      </c>
      <c r="AR32" s="11">
        <v>3.2</v>
      </c>
      <c r="AS32" s="11">
        <v>4.7</v>
      </c>
      <c r="AT32" s="8">
        <v>1.9</v>
      </c>
      <c r="AU32" s="8">
        <v>1.9</v>
      </c>
      <c r="AV32" s="8">
        <v>1.8</v>
      </c>
      <c r="AW32" s="8">
        <v>1.9</v>
      </c>
      <c r="AX32" s="8">
        <v>1.3</v>
      </c>
      <c r="AY32" s="8">
        <v>1.8</v>
      </c>
      <c r="AZ32" s="8">
        <v>1.4</v>
      </c>
      <c r="BA32" s="8">
        <v>1.7</v>
      </c>
      <c r="BB32" s="8">
        <v>1.7</v>
      </c>
      <c r="BC32" s="8">
        <v>2</v>
      </c>
      <c r="BD32" s="8">
        <v>1.6</v>
      </c>
      <c r="BE32" s="3">
        <v>9</v>
      </c>
      <c r="BF32" s="3">
        <v>9.6999999999999993</v>
      </c>
      <c r="BG32" s="3">
        <v>8.8000000000000007</v>
      </c>
      <c r="BH32" s="3">
        <v>9.9</v>
      </c>
      <c r="BI32" s="3">
        <v>7.4</v>
      </c>
      <c r="BJ32" s="3">
        <v>9.9</v>
      </c>
      <c r="BK32" s="3">
        <v>7.3</v>
      </c>
      <c r="BL32" s="3">
        <v>8.3000000000000007</v>
      </c>
      <c r="BM32" s="3">
        <v>10.1</v>
      </c>
      <c r="BN32" s="3">
        <v>12.9</v>
      </c>
      <c r="BO32" s="3">
        <v>9</v>
      </c>
    </row>
    <row r="33" spans="1:67" s="8" customFormat="1" x14ac:dyDescent="0.25">
      <c r="A33" s="12" t="s">
        <v>20</v>
      </c>
      <c r="B33" s="3">
        <v>35.1</v>
      </c>
      <c r="C33" s="3">
        <v>35.1</v>
      </c>
      <c r="D33" s="3">
        <v>35.4</v>
      </c>
      <c r="E33" s="3">
        <v>32.200000000000003</v>
      </c>
      <c r="F33" s="3">
        <v>31.4</v>
      </c>
      <c r="G33" s="3">
        <v>33</v>
      </c>
      <c r="H33" s="3">
        <v>36.200000000000003</v>
      </c>
      <c r="I33" s="3">
        <v>37.1</v>
      </c>
      <c r="J33" s="3">
        <v>33.299999999999997</v>
      </c>
      <c r="K33" s="3">
        <v>30.8</v>
      </c>
      <c r="L33" s="3">
        <v>30</v>
      </c>
      <c r="M33" s="8">
        <v>31.4</v>
      </c>
      <c r="N33" s="8">
        <v>31.4</v>
      </c>
      <c r="O33" s="8">
        <v>31.6</v>
      </c>
      <c r="P33" s="8">
        <v>29.2</v>
      </c>
      <c r="Q33" s="8">
        <v>28.7</v>
      </c>
      <c r="R33" s="8">
        <v>29.9</v>
      </c>
      <c r="S33" s="8">
        <v>33.9</v>
      </c>
      <c r="T33" s="8">
        <v>34.1</v>
      </c>
      <c r="U33" s="8">
        <v>28</v>
      </c>
      <c r="V33" s="8">
        <v>28.1</v>
      </c>
      <c r="W33" s="8">
        <v>27.8</v>
      </c>
      <c r="X33" s="10">
        <v>18.7</v>
      </c>
      <c r="Y33" s="10">
        <v>19.8</v>
      </c>
      <c r="Z33" s="10">
        <v>19.399999999999999</v>
      </c>
      <c r="AA33" s="10">
        <v>18</v>
      </c>
      <c r="AB33" s="10">
        <v>17.5</v>
      </c>
      <c r="AC33" s="10">
        <v>18</v>
      </c>
      <c r="AD33" s="10">
        <v>21.2</v>
      </c>
      <c r="AE33" s="10">
        <v>21.1</v>
      </c>
      <c r="AF33" s="10">
        <v>16.5</v>
      </c>
      <c r="AG33" s="10">
        <v>17</v>
      </c>
      <c r="AH33" s="10">
        <v>17.2</v>
      </c>
      <c r="AI33" s="11">
        <v>12.8</v>
      </c>
      <c r="AJ33" s="11">
        <v>11.7</v>
      </c>
      <c r="AK33" s="11">
        <v>12.2</v>
      </c>
      <c r="AL33" s="11">
        <v>11.2</v>
      </c>
      <c r="AM33" s="11">
        <v>11.2</v>
      </c>
      <c r="AN33" s="11">
        <v>11.9</v>
      </c>
      <c r="AO33" s="11">
        <v>12.7</v>
      </c>
      <c r="AP33" s="11">
        <v>12.9</v>
      </c>
      <c r="AQ33" s="11">
        <v>11.5</v>
      </c>
      <c r="AR33" s="11">
        <v>11.1</v>
      </c>
      <c r="AS33" s="11">
        <v>10.6</v>
      </c>
      <c r="AT33" s="8">
        <v>3.6</v>
      </c>
      <c r="AU33" s="8">
        <v>3.7</v>
      </c>
      <c r="AV33" s="8">
        <v>3.8</v>
      </c>
      <c r="AW33" s="8">
        <v>3</v>
      </c>
      <c r="AX33" s="8">
        <v>2.7</v>
      </c>
      <c r="AY33" s="8">
        <v>3.1</v>
      </c>
      <c r="AZ33" s="8">
        <v>2.2999999999999998</v>
      </c>
      <c r="BA33" s="8">
        <v>3</v>
      </c>
      <c r="BB33" s="8">
        <v>5.3</v>
      </c>
      <c r="BC33" s="8">
        <v>2.6</v>
      </c>
      <c r="BD33" s="8">
        <v>2.2000000000000002</v>
      </c>
      <c r="BE33" s="3">
        <v>10.3</v>
      </c>
      <c r="BF33" s="3">
        <v>10.5</v>
      </c>
      <c r="BG33" s="3">
        <v>10.7</v>
      </c>
      <c r="BH33" s="3">
        <v>9.3000000000000007</v>
      </c>
      <c r="BI33" s="3">
        <v>8.6</v>
      </c>
      <c r="BJ33" s="3">
        <v>9.4</v>
      </c>
      <c r="BK33" s="3">
        <v>6.4</v>
      </c>
      <c r="BL33" s="3">
        <v>8.1</v>
      </c>
      <c r="BM33" s="3">
        <v>15.9</v>
      </c>
      <c r="BN33" s="3">
        <v>8.4</v>
      </c>
      <c r="BO33" s="3">
        <v>7.3</v>
      </c>
    </row>
    <row r="34" spans="1:67" s="8" customFormat="1" x14ac:dyDescent="0.25">
      <c r="A34" s="12" t="s">
        <v>21</v>
      </c>
      <c r="B34" s="3">
        <v>22.5</v>
      </c>
      <c r="C34" s="3">
        <v>20.5</v>
      </c>
      <c r="D34" s="3">
        <v>19.2</v>
      </c>
      <c r="E34" s="3">
        <v>17.600000000000001</v>
      </c>
      <c r="F34" s="3">
        <v>19.600000000000001</v>
      </c>
      <c r="G34" s="3">
        <v>18.600000000000001</v>
      </c>
      <c r="H34" s="3">
        <v>18.600000000000001</v>
      </c>
      <c r="I34" s="3">
        <v>16.600000000000001</v>
      </c>
      <c r="J34" s="3">
        <v>18.2</v>
      </c>
      <c r="K34" s="3">
        <v>18.100000000000001</v>
      </c>
      <c r="L34" s="3">
        <v>18.3</v>
      </c>
      <c r="M34" s="8">
        <v>21.4</v>
      </c>
      <c r="N34" s="8">
        <v>19.3</v>
      </c>
      <c r="O34" s="8">
        <v>18.3</v>
      </c>
      <c r="P34" s="8">
        <v>16.399999999999999</v>
      </c>
      <c r="Q34" s="8">
        <v>18.7</v>
      </c>
      <c r="R34" s="8">
        <v>17.899999999999999</v>
      </c>
      <c r="S34" s="8">
        <v>18</v>
      </c>
      <c r="T34" s="8">
        <v>15.7</v>
      </c>
      <c r="U34" s="8">
        <v>16.399999999999999</v>
      </c>
      <c r="V34" s="8">
        <v>17.100000000000001</v>
      </c>
      <c r="W34" s="8">
        <v>17.7</v>
      </c>
      <c r="X34" s="10">
        <v>15.9</v>
      </c>
      <c r="Y34" s="10">
        <v>13.8</v>
      </c>
      <c r="Z34" s="10">
        <v>13.9</v>
      </c>
      <c r="AA34" s="10">
        <v>12.6</v>
      </c>
      <c r="AB34" s="10">
        <v>14.3</v>
      </c>
      <c r="AC34" s="10">
        <v>13.2</v>
      </c>
      <c r="AD34" s="10">
        <v>13.6</v>
      </c>
      <c r="AE34" s="10">
        <v>11.6</v>
      </c>
      <c r="AF34" s="10">
        <v>12.8</v>
      </c>
      <c r="AG34" s="10">
        <v>13</v>
      </c>
      <c r="AH34" s="10">
        <v>14.2</v>
      </c>
      <c r="AI34" s="11">
        <v>5.5</v>
      </c>
      <c r="AJ34" s="11">
        <v>5.6</v>
      </c>
      <c r="AK34" s="11">
        <v>4.5</v>
      </c>
      <c r="AL34" s="11">
        <v>3.8</v>
      </c>
      <c r="AM34" s="11">
        <v>4.4000000000000004</v>
      </c>
      <c r="AN34" s="11">
        <v>4.7</v>
      </c>
      <c r="AO34" s="11">
        <v>4.4000000000000004</v>
      </c>
      <c r="AP34" s="11">
        <v>4.0999999999999996</v>
      </c>
      <c r="AQ34" s="11">
        <v>3.6</v>
      </c>
      <c r="AR34" s="11">
        <v>4.0999999999999996</v>
      </c>
      <c r="AS34" s="11">
        <v>3.5</v>
      </c>
      <c r="AT34" s="8">
        <v>1.1000000000000001</v>
      </c>
      <c r="AU34" s="8">
        <v>1.2</v>
      </c>
      <c r="AV34" s="8">
        <v>0.9</v>
      </c>
      <c r="AW34" s="8">
        <v>1.3</v>
      </c>
      <c r="AX34" s="8">
        <v>0.9</v>
      </c>
      <c r="AY34" s="8">
        <v>0.8</v>
      </c>
      <c r="AZ34" s="8">
        <v>0.6</v>
      </c>
      <c r="BA34" s="8">
        <v>0.9</v>
      </c>
      <c r="BB34" s="8">
        <v>1.9</v>
      </c>
      <c r="BC34" s="8">
        <v>1</v>
      </c>
      <c r="BD34" s="8">
        <v>0.6</v>
      </c>
      <c r="BE34" s="3">
        <v>4.9000000000000004</v>
      </c>
      <c r="BF34" s="3">
        <v>5.9</v>
      </c>
      <c r="BG34" s="3">
        <v>4.7</v>
      </c>
      <c r="BH34" s="3">
        <v>7.4</v>
      </c>
      <c r="BI34" s="3">
        <v>4.5999999999999996</v>
      </c>
      <c r="BJ34" s="3">
        <v>4.3</v>
      </c>
      <c r="BK34" s="3">
        <v>3.2</v>
      </c>
      <c r="BL34" s="3">
        <v>5.4</v>
      </c>
      <c r="BM34" s="3">
        <v>10.4</v>
      </c>
      <c r="BN34" s="3">
        <v>5.5</v>
      </c>
      <c r="BO34" s="3">
        <v>3.3</v>
      </c>
    </row>
    <row r="35" spans="1:67" s="8" customFormat="1" x14ac:dyDescent="0.25">
      <c r="A35" s="12" t="s">
        <v>22</v>
      </c>
      <c r="B35" s="3">
        <v>28.6</v>
      </c>
      <c r="C35" s="3">
        <v>27.4</v>
      </c>
      <c r="D35" s="3">
        <v>27.1</v>
      </c>
      <c r="E35" s="3">
        <v>27.3</v>
      </c>
      <c r="F35" s="3">
        <v>27.4</v>
      </c>
      <c r="G35" s="3">
        <v>30.2</v>
      </c>
      <c r="H35" s="3">
        <v>30.5</v>
      </c>
      <c r="I35" s="3">
        <v>32.1</v>
      </c>
      <c r="J35" s="3">
        <v>31.6</v>
      </c>
      <c r="K35" s="3">
        <v>32.200000000000003</v>
      </c>
      <c r="L35" s="3">
        <v>33</v>
      </c>
      <c r="M35" s="8">
        <v>27.3</v>
      </c>
      <c r="N35" s="8">
        <v>26.4</v>
      </c>
      <c r="O35" s="8">
        <v>25.9</v>
      </c>
      <c r="P35" s="8">
        <v>26</v>
      </c>
      <c r="Q35" s="8">
        <v>26.3</v>
      </c>
      <c r="R35" s="8">
        <v>28.9</v>
      </c>
      <c r="S35" s="8">
        <v>29.5</v>
      </c>
      <c r="T35" s="8">
        <v>31.1</v>
      </c>
      <c r="U35" s="8">
        <v>30.5</v>
      </c>
      <c r="V35" s="8">
        <v>31</v>
      </c>
      <c r="W35" s="8">
        <v>32.1</v>
      </c>
      <c r="X35" s="10">
        <v>26.1</v>
      </c>
      <c r="Y35" s="10">
        <v>24.9</v>
      </c>
      <c r="Z35" s="10">
        <v>24.3</v>
      </c>
      <c r="AA35" s="10">
        <v>24.6</v>
      </c>
      <c r="AB35" s="10">
        <v>24.1</v>
      </c>
      <c r="AC35" s="10">
        <v>27.3</v>
      </c>
      <c r="AD35" s="10">
        <v>28.5</v>
      </c>
      <c r="AE35" s="10">
        <v>29.7</v>
      </c>
      <c r="AF35" s="10">
        <v>28.3</v>
      </c>
      <c r="AG35" s="10">
        <v>29.1</v>
      </c>
      <c r="AH35" s="10">
        <v>30.3</v>
      </c>
      <c r="AI35" s="11">
        <v>1.2</v>
      </c>
      <c r="AJ35" s="11">
        <v>1.6</v>
      </c>
      <c r="AK35" s="11">
        <v>1.7</v>
      </c>
      <c r="AL35" s="11">
        <v>1.5</v>
      </c>
      <c r="AM35" s="11">
        <v>2.2000000000000002</v>
      </c>
      <c r="AN35" s="11">
        <v>1.6</v>
      </c>
      <c r="AO35" s="11">
        <v>1</v>
      </c>
      <c r="AP35" s="11">
        <v>1.4</v>
      </c>
      <c r="AQ35" s="11">
        <v>2.2000000000000002</v>
      </c>
      <c r="AR35" s="11">
        <v>1.9</v>
      </c>
      <c r="AS35" s="11">
        <v>1.9</v>
      </c>
      <c r="AT35" s="8">
        <v>1.2</v>
      </c>
      <c r="AU35" s="8">
        <v>1</v>
      </c>
      <c r="AV35" s="8">
        <v>1.1000000000000001</v>
      </c>
      <c r="AW35" s="8">
        <v>1.2</v>
      </c>
      <c r="AX35" s="8">
        <v>1.1000000000000001</v>
      </c>
      <c r="AY35" s="8">
        <v>1.3</v>
      </c>
      <c r="AZ35" s="8">
        <v>1</v>
      </c>
      <c r="BA35" s="8">
        <v>1</v>
      </c>
      <c r="BB35" s="8">
        <v>1.1000000000000001</v>
      </c>
      <c r="BC35" s="8">
        <v>1.2</v>
      </c>
      <c r="BD35" s="8">
        <v>0.8</v>
      </c>
      <c r="BE35" s="3">
        <v>4.2</v>
      </c>
      <c r="BF35" s="3">
        <v>3.6</v>
      </c>
      <c r="BG35" s="3">
        <v>4.0999999999999996</v>
      </c>
      <c r="BH35" s="3">
        <v>4.4000000000000004</v>
      </c>
      <c r="BI35" s="3">
        <v>4</v>
      </c>
      <c r="BJ35" s="3">
        <v>4.3</v>
      </c>
      <c r="BK35" s="3">
        <v>3.3</v>
      </c>
      <c r="BL35" s="3">
        <v>3.1</v>
      </c>
      <c r="BM35" s="3">
        <v>3.5</v>
      </c>
      <c r="BN35" s="3">
        <v>3.7</v>
      </c>
      <c r="BO35" s="3">
        <v>2.4</v>
      </c>
    </row>
    <row r="36" spans="1:67" s="8" customFormat="1" x14ac:dyDescent="0.25">
      <c r="A36" s="16" t="s">
        <v>40</v>
      </c>
      <c r="B36" s="16">
        <v>11.4</v>
      </c>
      <c r="C36" s="16">
        <v>12.3</v>
      </c>
      <c r="D36" s="16">
        <v>12.2</v>
      </c>
      <c r="E36" s="16">
        <v>11.3</v>
      </c>
      <c r="F36" s="16">
        <v>11.3</v>
      </c>
      <c r="G36" s="16">
        <v>12</v>
      </c>
      <c r="H36" s="16">
        <v>11.6</v>
      </c>
      <c r="I36" s="16">
        <v>10.199999999999999</v>
      </c>
      <c r="J36" s="16">
        <v>10.199999999999999</v>
      </c>
      <c r="K36" s="16">
        <v>15.9</v>
      </c>
      <c r="L36" s="16">
        <v>11.1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8">
        <v>11.4</v>
      </c>
      <c r="AU36" s="8">
        <v>12.3</v>
      </c>
      <c r="AV36" s="8">
        <v>12.2</v>
      </c>
      <c r="AW36" s="8">
        <v>11.3</v>
      </c>
      <c r="AX36" s="8">
        <v>11.3</v>
      </c>
      <c r="AY36" s="8">
        <v>12</v>
      </c>
      <c r="AZ36" s="8">
        <v>11.6</v>
      </c>
      <c r="BA36" s="8">
        <v>10.199999999999999</v>
      </c>
      <c r="BB36" s="8">
        <v>10.199999999999999</v>
      </c>
      <c r="BC36" s="8">
        <v>15.9</v>
      </c>
      <c r="BD36" s="8">
        <v>11.1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v>0</v>
      </c>
    </row>
    <row r="37" spans="1:67" x14ac:dyDescent="0.25">
      <c r="B37" s="4">
        <f>B9+B20+B36</f>
        <v>504.9</v>
      </c>
      <c r="C37" s="4">
        <f t="shared" ref="C37:L37" si="0">C9+C20+C36</f>
        <v>500.6</v>
      </c>
      <c r="D37" s="4">
        <f t="shared" si="0"/>
        <v>492.59999999999997</v>
      </c>
      <c r="E37" s="4">
        <f t="shared" si="0"/>
        <v>487.2</v>
      </c>
      <c r="F37" s="4">
        <f t="shared" si="0"/>
        <v>483.59999999999997</v>
      </c>
      <c r="G37" s="4">
        <f t="shared" si="0"/>
        <v>488.79999999999995</v>
      </c>
      <c r="H37" s="4">
        <f t="shared" si="0"/>
        <v>490.2</v>
      </c>
      <c r="I37" s="4">
        <f t="shared" si="0"/>
        <v>501.8</v>
      </c>
      <c r="J37" s="14">
        <f t="shared" si="0"/>
        <v>491.90000000000003</v>
      </c>
      <c r="K37" s="14">
        <f t="shared" si="0"/>
        <v>512</v>
      </c>
      <c r="L37" s="14">
        <f t="shared" si="0"/>
        <v>518.70000000000005</v>
      </c>
      <c r="M37" s="4">
        <f>M9+M20+M36</f>
        <v>458.1</v>
      </c>
      <c r="N37" s="4">
        <f t="shared" ref="N37:W37" si="1">N9+N20+N36</f>
        <v>455.29999999999995</v>
      </c>
      <c r="O37" s="4">
        <f t="shared" si="1"/>
        <v>448</v>
      </c>
      <c r="P37" s="4">
        <f t="shared" si="1"/>
        <v>444.3</v>
      </c>
      <c r="Q37" s="4">
        <f t="shared" si="1"/>
        <v>443.3</v>
      </c>
      <c r="R37" s="4">
        <f t="shared" si="1"/>
        <v>447.1</v>
      </c>
      <c r="S37" s="4">
        <f t="shared" si="1"/>
        <v>451.79999999999995</v>
      </c>
      <c r="T37" s="4">
        <f t="shared" si="1"/>
        <v>464.6</v>
      </c>
      <c r="U37" s="14">
        <f t="shared" si="1"/>
        <v>443.29999999999995</v>
      </c>
      <c r="V37" s="14">
        <f t="shared" si="1"/>
        <v>468.1</v>
      </c>
      <c r="W37" s="14">
        <f t="shared" si="1"/>
        <v>485</v>
      </c>
      <c r="X37" s="4">
        <f t="shared" ref="X37" si="2">X9+X20+X36</f>
        <v>367.2</v>
      </c>
      <c r="Y37" s="4">
        <f t="shared" ref="Y37" si="3">Y9+Y20+Y36</f>
        <v>365.9</v>
      </c>
      <c r="Z37" s="4">
        <f t="shared" ref="Z37" si="4">Z9+Z20+Z36</f>
        <v>362.4</v>
      </c>
      <c r="AA37" s="4">
        <f t="shared" ref="AA37" si="5">AA9+AA20+AA36</f>
        <v>363.2</v>
      </c>
      <c r="AB37" s="4">
        <f t="shared" ref="AB37" si="6">AB9+AB20+AB36</f>
        <v>360.9</v>
      </c>
      <c r="AC37" s="4">
        <f t="shared" ref="AC37" si="7">AC9+AC20+AC36</f>
        <v>361.59999999999997</v>
      </c>
      <c r="AD37" s="4">
        <f t="shared" ref="AD37" si="8">AD9+AD20+AD36</f>
        <v>370.20000000000005</v>
      </c>
      <c r="AE37" s="4">
        <f t="shared" ref="AE37" si="9">AE9+AE20+AE36</f>
        <v>378</v>
      </c>
      <c r="AF37" s="14">
        <f t="shared" ref="AF37" si="10">AF9+AF20+AF36</f>
        <v>364.20000000000005</v>
      </c>
      <c r="AG37" s="14">
        <f t="shared" ref="AG37" si="11">AG9+AG20+AG36</f>
        <v>380.5</v>
      </c>
      <c r="AH37" s="14">
        <f t="shared" ref="AH37" si="12">AH9+AH20+AH36</f>
        <v>401.79999999999995</v>
      </c>
      <c r="AI37" s="4">
        <f t="shared" ref="AI37" si="13">AI9+AI20+AI36</f>
        <v>91</v>
      </c>
      <c r="AJ37" s="4">
        <f t="shared" ref="AJ37" si="14">AJ9+AJ20+AJ36</f>
        <v>89.600000000000009</v>
      </c>
      <c r="AK37" s="4">
        <f t="shared" ref="AK37" si="15">AK9+AK20+AK36</f>
        <v>85.5</v>
      </c>
      <c r="AL37" s="4">
        <f t="shared" ref="AL37" si="16">AL9+AL20+AL36</f>
        <v>81.2</v>
      </c>
      <c r="AM37" s="4">
        <f t="shared" ref="AM37" si="17">AM9+AM20+AM36</f>
        <v>82.399999999999991</v>
      </c>
      <c r="AN37" s="4">
        <f t="shared" ref="AN37" si="18">AN9+AN20+AN36</f>
        <v>85.5</v>
      </c>
      <c r="AO37" s="4">
        <f t="shared" ref="AO37" si="19">AO9+AO20+AO36</f>
        <v>81.5</v>
      </c>
      <c r="AP37" s="4">
        <f t="shared" ref="AP37" si="20">AP9+AP20+AP36</f>
        <v>86.6</v>
      </c>
      <c r="AQ37" s="14">
        <f t="shared" ref="AQ37" si="21">AQ9+AQ20+AQ36</f>
        <v>79.099999999999994</v>
      </c>
      <c r="AR37" s="14">
        <f t="shared" ref="AR37" si="22">AR9+AR20+AR36</f>
        <v>87.6</v>
      </c>
      <c r="AS37" s="14">
        <f t="shared" ref="AS37" si="23">AS9+AS20+AS36</f>
        <v>83.1</v>
      </c>
      <c r="AT37" s="4">
        <f t="shared" ref="AT37" si="24">AT9+AT20+AT36</f>
        <v>46.699999999999996</v>
      </c>
      <c r="AU37" s="4">
        <f t="shared" ref="AU37" si="25">AU9+AU20+AU36</f>
        <v>45.3</v>
      </c>
      <c r="AV37" s="4">
        <f t="shared" ref="AV37" si="26">AV9+AV20+AV36</f>
        <v>44.599999999999994</v>
      </c>
      <c r="AW37" s="4">
        <f t="shared" ref="AW37" si="27">AW9+AW20+AW36</f>
        <v>43</v>
      </c>
      <c r="AX37" s="4">
        <f t="shared" ref="AX37" si="28">AX9+AX20+AX36</f>
        <v>40.400000000000006</v>
      </c>
      <c r="AY37" s="4">
        <f t="shared" ref="AY37" si="29">AY9+AY20+AY36</f>
        <v>41.7</v>
      </c>
      <c r="AZ37" s="4">
        <f t="shared" ref="AZ37" si="30">AZ9+AZ20+AZ36</f>
        <v>38.4</v>
      </c>
      <c r="BA37" s="4">
        <f t="shared" ref="BA37" si="31">BA9+BA20+BA36</f>
        <v>37.200000000000003</v>
      </c>
      <c r="BB37" s="14">
        <f t="shared" ref="BB37" si="32">BB9+BB20+BB36</f>
        <v>48.599999999999994</v>
      </c>
      <c r="BC37" s="14">
        <f t="shared" ref="BC37" si="33">BC9+BC20+BC36</f>
        <v>43.9</v>
      </c>
      <c r="BD37" s="14">
        <f t="shared" ref="BD37" si="34">BD9+BD20+BD36</f>
        <v>33.799999999999997</v>
      </c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9" spans="1:67" s="8" customFormat="1" x14ac:dyDescent="0.25">
      <c r="A39" s="7" t="s">
        <v>57</v>
      </c>
      <c r="B39" s="7">
        <v>2020</v>
      </c>
      <c r="C39" s="7">
        <v>2021</v>
      </c>
      <c r="D39" s="7">
        <v>2022</v>
      </c>
      <c r="E39" s="7"/>
      <c r="F39" s="7" t="s">
        <v>59</v>
      </c>
      <c r="G39" s="7"/>
      <c r="H39" s="7" t="s">
        <v>60</v>
      </c>
      <c r="I39" s="7"/>
      <c r="J39" s="4"/>
      <c r="K39" s="4" t="s">
        <v>60</v>
      </c>
      <c r="L39" s="4"/>
      <c r="N39" s="4"/>
      <c r="Q39" s="43"/>
    </row>
    <row r="40" spans="1:67" s="8" customFormat="1" x14ac:dyDescent="0.25">
      <c r="A40" s="4" t="s">
        <v>47</v>
      </c>
      <c r="B40" s="21">
        <f>U37*1000</f>
        <v>443299.99999999994</v>
      </c>
      <c r="C40" s="20">
        <f>V37*1000</f>
        <v>468100</v>
      </c>
      <c r="D40" s="20">
        <f>W37*1000</f>
        <v>485000</v>
      </c>
      <c r="E40" s="25"/>
      <c r="F40" s="21">
        <f>C40-B40</f>
        <v>24800.000000000058</v>
      </c>
      <c r="G40" s="19">
        <f>(F40/B40)*100</f>
        <v>5.5944055944056084</v>
      </c>
      <c r="H40" s="21">
        <f>D40-C40</f>
        <v>16900</v>
      </c>
      <c r="I40" s="19">
        <f>(H40/C40)*100</f>
        <v>3.6103396710104678</v>
      </c>
      <c r="J40" s="20"/>
      <c r="K40" s="21" t="s">
        <v>61</v>
      </c>
      <c r="L40" s="21">
        <f>D40</f>
        <v>485000</v>
      </c>
      <c r="N40" s="44"/>
      <c r="O40" s="44"/>
      <c r="P40" s="21"/>
      <c r="Q40" s="43"/>
      <c r="R40" s="18"/>
      <c r="S40" s="18"/>
      <c r="T40" s="18"/>
      <c r="U40" s="18"/>
      <c r="V40" s="18"/>
      <c r="W40" s="18"/>
    </row>
    <row r="41" spans="1:67" s="8" customFormat="1" x14ac:dyDescent="0.25">
      <c r="A41" s="8" t="s">
        <v>48</v>
      </c>
      <c r="B41" s="21">
        <f>J37*1000</f>
        <v>491900.00000000006</v>
      </c>
      <c r="C41" s="21">
        <f>K37*1000</f>
        <v>512000</v>
      </c>
      <c r="D41" s="21">
        <f>L37*1000</f>
        <v>518700.00000000006</v>
      </c>
      <c r="E41" s="25"/>
      <c r="F41" s="21">
        <f>C41-B41</f>
        <v>20099.999999999942</v>
      </c>
      <c r="G41" s="21">
        <f>(F41/B41)*100</f>
        <v>4.0861963813783166</v>
      </c>
      <c r="H41" s="21">
        <f>D41-C41</f>
        <v>6700.0000000000582</v>
      </c>
      <c r="I41" s="19">
        <f>(H41/C41)*100</f>
        <v>1.3085937500000113</v>
      </c>
      <c r="J41" s="20"/>
      <c r="K41" s="21" t="s">
        <v>62</v>
      </c>
      <c r="L41" s="21">
        <f>D46</f>
        <v>96200</v>
      </c>
      <c r="N41" s="44"/>
      <c r="O41" s="44"/>
      <c r="P41" s="21"/>
      <c r="Q41" s="43"/>
      <c r="R41" s="18"/>
      <c r="S41" s="18"/>
      <c r="T41" s="18"/>
      <c r="U41" s="18"/>
      <c r="V41" s="18"/>
      <c r="W41" s="18"/>
    </row>
    <row r="42" spans="1:67" s="8" customFormat="1" x14ac:dyDescent="0.25">
      <c r="A42" s="8" t="s">
        <v>49</v>
      </c>
      <c r="B42" s="23">
        <f>B40/B41</f>
        <v>0.90119943077861331</v>
      </c>
      <c r="C42" s="23">
        <f>C40/C41</f>
        <v>0.91425781250000004</v>
      </c>
      <c r="D42" s="23">
        <f>D40/D41</f>
        <v>0.93502988239830331</v>
      </c>
      <c r="E42" s="25"/>
      <c r="F42" s="24"/>
      <c r="G42" s="28">
        <f>C42-B42</f>
        <v>1.3058381721386736E-2</v>
      </c>
      <c r="H42" s="24"/>
      <c r="I42" s="28">
        <f>D42-C42</f>
        <v>2.0772069898303269E-2</v>
      </c>
      <c r="J42" s="20"/>
      <c r="K42" s="21"/>
      <c r="L42" s="34">
        <f>L41/L40</f>
        <v>0.19835051546391752</v>
      </c>
      <c r="P42" s="18"/>
      <c r="Q42" s="18"/>
      <c r="R42" s="18"/>
      <c r="S42" s="18"/>
      <c r="T42" s="18"/>
      <c r="U42" s="18"/>
      <c r="V42" s="18"/>
      <c r="W42" s="18"/>
    </row>
    <row r="43" spans="1:67" s="8" customFormat="1" x14ac:dyDescent="0.25">
      <c r="A43" s="31" t="s">
        <v>41</v>
      </c>
      <c r="B43" s="35">
        <f>U20*1000</f>
        <v>356900</v>
      </c>
      <c r="C43" s="36">
        <f>V20*1000</f>
        <v>377200</v>
      </c>
      <c r="D43" s="36">
        <f>W20*1000</f>
        <v>388800</v>
      </c>
      <c r="E43" s="36"/>
      <c r="F43" s="35">
        <f>C43-B43</f>
        <v>20300</v>
      </c>
      <c r="G43" s="35">
        <f>(F43/B43)*100</f>
        <v>5.6878677500700476</v>
      </c>
      <c r="H43" s="35">
        <f>D43-C43</f>
        <v>11600</v>
      </c>
      <c r="I43" s="37">
        <f>(H43/C43)</f>
        <v>3.0752916224814422E-2</v>
      </c>
      <c r="J43" s="20"/>
      <c r="K43" s="21" t="s">
        <v>63</v>
      </c>
      <c r="L43" s="21">
        <f>D43</f>
        <v>388800</v>
      </c>
      <c r="N43" s="44"/>
      <c r="O43" s="44"/>
      <c r="P43" s="18"/>
      <c r="Q43" s="18"/>
      <c r="R43" s="18"/>
      <c r="S43" s="18"/>
      <c r="T43" s="18"/>
      <c r="U43" s="18"/>
      <c r="V43" s="18"/>
      <c r="W43" s="18"/>
    </row>
    <row r="44" spans="1:67" s="8" customFormat="1" x14ac:dyDescent="0.25">
      <c r="A44" s="17" t="s">
        <v>42</v>
      </c>
      <c r="B44" s="21">
        <f>J20*1000</f>
        <v>384600</v>
      </c>
      <c r="C44" s="21">
        <f>K20*1000</f>
        <v>396200</v>
      </c>
      <c r="D44" s="21">
        <f>L20*1000</f>
        <v>404100</v>
      </c>
      <c r="E44" s="24"/>
      <c r="F44" s="21">
        <f>C44-B44</f>
        <v>11600</v>
      </c>
      <c r="G44" s="22">
        <f>(F44/B44)</f>
        <v>3.016120644825793E-2</v>
      </c>
      <c r="H44" s="21">
        <f>D44-C44</f>
        <v>7900</v>
      </c>
      <c r="I44" s="22">
        <f>(H44/C44)</f>
        <v>1.9939424533064107E-2</v>
      </c>
      <c r="J44" s="21"/>
      <c r="K44" s="21"/>
      <c r="L44" s="34">
        <f>L43/L40</f>
        <v>0.80164948453608242</v>
      </c>
      <c r="P44" s="18"/>
      <c r="Q44" s="18"/>
      <c r="R44" s="18"/>
      <c r="S44" s="18"/>
      <c r="T44" s="18"/>
      <c r="U44" s="18"/>
      <c r="V44" s="18"/>
      <c r="W44" s="18"/>
    </row>
    <row r="45" spans="1:67" s="8" customFormat="1" x14ac:dyDescent="0.25">
      <c r="A45" s="17" t="s">
        <v>43</v>
      </c>
      <c r="B45" s="22">
        <f>B43/B44</f>
        <v>0.92797711908476344</v>
      </c>
      <c r="C45" s="22">
        <f t="shared" ref="C45:D45" si="35">C43/C44</f>
        <v>0.95204442200908634</v>
      </c>
      <c r="D45" s="22">
        <f t="shared" si="35"/>
        <v>0.96213808463251671</v>
      </c>
      <c r="E45" s="24"/>
      <c r="F45" s="24"/>
      <c r="G45" s="22">
        <f>C45-B45</f>
        <v>2.4067302924322909E-2</v>
      </c>
      <c r="H45" s="24"/>
      <c r="I45" s="22">
        <f>D45-C45</f>
        <v>1.0093662623430366E-2</v>
      </c>
      <c r="J45" s="21"/>
      <c r="K45" s="21"/>
      <c r="N45" s="44"/>
      <c r="O45" s="44"/>
      <c r="P45" s="45"/>
      <c r="Q45" s="45"/>
      <c r="R45" s="18"/>
      <c r="S45" s="18"/>
      <c r="T45" s="18"/>
      <c r="U45" s="18"/>
      <c r="V45" s="18"/>
      <c r="W45" s="18"/>
    </row>
    <row r="46" spans="1:67" s="8" customFormat="1" x14ac:dyDescent="0.25">
      <c r="A46" s="31" t="s">
        <v>44</v>
      </c>
      <c r="B46" s="35">
        <f>U9*1000</f>
        <v>86400</v>
      </c>
      <c r="C46" s="36">
        <f>V9*1000</f>
        <v>90900</v>
      </c>
      <c r="D46" s="36">
        <f>W9*1000</f>
        <v>96200</v>
      </c>
      <c r="E46" s="35"/>
      <c r="F46" s="35">
        <f>C46-B46</f>
        <v>4500</v>
      </c>
      <c r="G46" s="37">
        <f>(F46/B46)</f>
        <v>5.2083333333333336E-2</v>
      </c>
      <c r="H46" s="35">
        <f>D46-C46</f>
        <v>5300</v>
      </c>
      <c r="I46" s="40">
        <f>(H46/C46)</f>
        <v>5.8305830583058306E-2</v>
      </c>
      <c r="J46" s="21"/>
      <c r="K46" s="22"/>
      <c r="P46" s="45"/>
      <c r="Q46" s="18"/>
      <c r="R46" s="18"/>
      <c r="S46" s="18"/>
      <c r="T46" s="18"/>
      <c r="U46" s="18"/>
      <c r="V46" s="18"/>
      <c r="W46" s="18"/>
    </row>
    <row r="47" spans="1:67" x14ac:dyDescent="0.25">
      <c r="A47" t="s">
        <v>45</v>
      </c>
      <c r="B47" s="21">
        <f>J9*1000</f>
        <v>97100</v>
      </c>
      <c r="C47" s="21">
        <f>K9*1000</f>
        <v>99900</v>
      </c>
      <c r="D47" s="21">
        <f>L9*1000</f>
        <v>103500</v>
      </c>
      <c r="E47" s="24"/>
      <c r="F47" s="21">
        <f>C47-B47</f>
        <v>2800</v>
      </c>
      <c r="G47" s="22">
        <f>F47/B47</f>
        <v>2.8836251287332648E-2</v>
      </c>
      <c r="H47" s="21">
        <f>D47-C47</f>
        <v>3600</v>
      </c>
      <c r="I47" s="22">
        <f>H47/C47</f>
        <v>3.6036036036036036E-2</v>
      </c>
      <c r="J47" s="21"/>
      <c r="K47" s="21"/>
      <c r="L47" s="8"/>
      <c r="M47" s="8"/>
      <c r="N47" s="8"/>
      <c r="O47" s="8"/>
      <c r="P47" s="18"/>
      <c r="Q47" s="18"/>
      <c r="R47" s="18"/>
      <c r="S47" s="42"/>
      <c r="T47" s="42"/>
      <c r="U47" s="42"/>
      <c r="V47" s="42"/>
      <c r="W47" s="42"/>
    </row>
    <row r="48" spans="1:67" x14ac:dyDescent="0.25">
      <c r="A48" t="s">
        <v>46</v>
      </c>
      <c r="B48" s="28">
        <f>B46/B47</f>
        <v>0.88980432543769306</v>
      </c>
      <c r="C48" s="28">
        <f t="shared" ref="C48:D48" si="36">C46/C47</f>
        <v>0.90990990990990994</v>
      </c>
      <c r="D48" s="28">
        <f t="shared" si="36"/>
        <v>0.9294685990338164</v>
      </c>
      <c r="E48" s="24"/>
      <c r="F48" s="24"/>
      <c r="G48" s="22">
        <f>C48-B48</f>
        <v>2.0105584472216886E-2</v>
      </c>
      <c r="H48" s="24"/>
      <c r="I48" s="22">
        <f>D48-C48</f>
        <v>1.9558689123906459E-2</v>
      </c>
      <c r="J48" s="21"/>
      <c r="K48" s="21"/>
      <c r="L48" s="8"/>
      <c r="M48" s="8"/>
      <c r="N48" s="8"/>
      <c r="O48" s="8"/>
      <c r="P48" s="18"/>
      <c r="Q48" s="18"/>
      <c r="R48" s="18"/>
      <c r="S48" s="42"/>
      <c r="T48" s="42"/>
      <c r="U48" s="42"/>
      <c r="V48" s="42"/>
      <c r="W48" s="42"/>
    </row>
    <row r="49" spans="1:23" x14ac:dyDescent="0.25">
      <c r="A49" s="15" t="s">
        <v>50</v>
      </c>
      <c r="B49" s="18" t="s">
        <v>55</v>
      </c>
      <c r="C49" s="18" t="s">
        <v>55</v>
      </c>
      <c r="D49" s="18" t="s">
        <v>55</v>
      </c>
      <c r="E49" s="24"/>
      <c r="F49" s="24"/>
      <c r="G49" s="24"/>
      <c r="H49" s="24"/>
      <c r="I49" s="24"/>
      <c r="J49" s="21"/>
      <c r="K49" s="19"/>
      <c r="L49" s="8"/>
      <c r="M49" s="8"/>
      <c r="N49" s="8"/>
      <c r="O49" s="8"/>
      <c r="P49" s="18"/>
      <c r="Q49" s="18"/>
      <c r="R49" s="18"/>
      <c r="S49" s="42"/>
      <c r="T49" s="42"/>
      <c r="U49" s="42"/>
      <c r="V49" s="42"/>
      <c r="W49" s="42"/>
    </row>
    <row r="50" spans="1:23" x14ac:dyDescent="0.25">
      <c r="A50" s="15" t="s">
        <v>51</v>
      </c>
      <c r="B50" s="21">
        <f>J36*1000</f>
        <v>10200</v>
      </c>
      <c r="C50" s="21">
        <f>K36*1000</f>
        <v>15900</v>
      </c>
      <c r="D50" s="21">
        <f>L36*1000</f>
        <v>11100</v>
      </c>
      <c r="E50" s="24"/>
      <c r="F50" s="21">
        <f>C50-B50</f>
        <v>5700</v>
      </c>
      <c r="G50" s="22">
        <f>(F50/B50)</f>
        <v>0.55882352941176472</v>
      </c>
      <c r="H50" s="21">
        <f>D50-C50</f>
        <v>-4800</v>
      </c>
      <c r="I50" s="22">
        <f>H50/C50</f>
        <v>-0.30188679245283018</v>
      </c>
      <c r="J50" s="21"/>
      <c r="K50" s="20"/>
      <c r="L50" s="8"/>
      <c r="M50" s="8"/>
      <c r="N50" s="8"/>
      <c r="O50" s="8"/>
      <c r="P50" s="18"/>
      <c r="Q50" s="18"/>
      <c r="R50" s="18"/>
      <c r="S50" s="42"/>
      <c r="T50" s="42"/>
      <c r="U50" s="42"/>
      <c r="V50" s="42"/>
      <c r="W50" s="42"/>
    </row>
    <row r="51" spans="1:23" x14ac:dyDescent="0.25">
      <c r="A51" s="15" t="s">
        <v>52</v>
      </c>
      <c r="B51" s="18" t="s">
        <v>55</v>
      </c>
      <c r="C51" s="18" t="s">
        <v>55</v>
      </c>
      <c r="D51" s="18" t="s">
        <v>55</v>
      </c>
      <c r="E51" s="24"/>
      <c r="F51" s="24"/>
      <c r="G51" s="24"/>
      <c r="H51" s="24"/>
      <c r="I51" s="24"/>
      <c r="J51" s="21"/>
      <c r="K51" s="21"/>
      <c r="L51" s="8"/>
      <c r="M51" s="8"/>
      <c r="N51" s="8"/>
      <c r="O51" s="8"/>
      <c r="P51" s="8"/>
      <c r="Q51" s="8"/>
      <c r="R51" s="8"/>
    </row>
    <row r="52" spans="1:23" x14ac:dyDescent="0.25">
      <c r="A52" s="2" t="s">
        <v>53</v>
      </c>
      <c r="B52" s="26" t="s">
        <v>58</v>
      </c>
      <c r="C52" s="26">
        <v>2021</v>
      </c>
      <c r="D52" s="26">
        <v>2022</v>
      </c>
      <c r="E52" s="24"/>
      <c r="F52" s="7" t="s">
        <v>59</v>
      </c>
      <c r="G52" s="7"/>
      <c r="H52" s="7" t="s">
        <v>60</v>
      </c>
      <c r="I52" s="7"/>
      <c r="J52" s="21"/>
      <c r="K52" s="21"/>
      <c r="L52" s="8"/>
      <c r="M52" s="8"/>
      <c r="N52" s="8"/>
      <c r="O52" s="8"/>
      <c r="P52" s="8"/>
      <c r="Q52" s="8"/>
      <c r="R52" s="8"/>
    </row>
    <row r="53" spans="1:23" x14ac:dyDescent="0.25">
      <c r="A53" s="1" t="s">
        <v>47</v>
      </c>
      <c r="B53" s="21">
        <f>AF37*1000</f>
        <v>364200.00000000006</v>
      </c>
      <c r="C53" s="21">
        <f>AG37*1000</f>
        <v>380500</v>
      </c>
      <c r="D53" s="21">
        <f>AH37*1000</f>
        <v>401799.99999999994</v>
      </c>
      <c r="E53" s="24"/>
      <c r="F53" s="21">
        <f>(AG37-AF37)*1000</f>
        <v>16299.999999999955</v>
      </c>
      <c r="G53" s="22">
        <f>(F53/B53)</f>
        <v>4.4755628775398001E-2</v>
      </c>
      <c r="H53" s="21">
        <f>D53-C53</f>
        <v>21299.999999999942</v>
      </c>
      <c r="I53" s="28">
        <f>(H53/C53)</f>
        <v>5.5978975032851361E-2</v>
      </c>
      <c r="J53" s="21"/>
      <c r="K53" s="21"/>
      <c r="L53" s="8"/>
      <c r="M53" s="8"/>
      <c r="N53" s="8"/>
      <c r="O53" s="8"/>
      <c r="P53" s="8"/>
      <c r="Q53" s="8"/>
      <c r="R53" s="8"/>
    </row>
    <row r="54" spans="1:23" x14ac:dyDescent="0.25">
      <c r="A54" t="s">
        <v>48</v>
      </c>
      <c r="B54" s="21">
        <f>J37*1000</f>
        <v>491900.00000000006</v>
      </c>
      <c r="C54" s="21">
        <f>K37*1000</f>
        <v>512000</v>
      </c>
      <c r="D54" s="21">
        <f>L37*1000</f>
        <v>518700.00000000006</v>
      </c>
      <c r="E54" s="24"/>
      <c r="F54" s="21">
        <f>C54-B54</f>
        <v>20099.999999999942</v>
      </c>
      <c r="G54" s="22">
        <f>F54/B54</f>
        <v>4.0861963813783167E-2</v>
      </c>
      <c r="H54" s="21">
        <f>D54-C54</f>
        <v>6700.0000000000582</v>
      </c>
      <c r="I54" s="22">
        <f>H54/C54</f>
        <v>1.3085937500000113E-2</v>
      </c>
      <c r="J54" s="21"/>
      <c r="K54" s="21"/>
      <c r="L54" s="8"/>
      <c r="M54" s="8"/>
      <c r="N54" s="8"/>
      <c r="O54" s="8"/>
      <c r="P54" s="8"/>
      <c r="Q54" s="8"/>
      <c r="R54" s="8"/>
    </row>
    <row r="55" spans="1:23" x14ac:dyDescent="0.25">
      <c r="A55" t="s">
        <v>49</v>
      </c>
      <c r="B55" s="28">
        <f>B53/B54</f>
        <v>0.74039438910347632</v>
      </c>
      <c r="C55" s="28">
        <f t="shared" ref="C55:D55" si="37">C53/C54</f>
        <v>0.7431640625</v>
      </c>
      <c r="D55" s="28">
        <f t="shared" si="37"/>
        <v>0.77462887989203755</v>
      </c>
      <c r="E55" s="11"/>
      <c r="F55" s="11"/>
      <c r="G55" s="32">
        <f>C55-B55</f>
        <v>2.7696733965236753E-3</v>
      </c>
      <c r="H55" s="11"/>
      <c r="I55" s="29">
        <f>D55-C55</f>
        <v>3.1464817392037547E-2</v>
      </c>
      <c r="J55" s="8"/>
      <c r="K55" s="8"/>
      <c r="L55" s="8"/>
      <c r="M55" s="8"/>
      <c r="N55" s="8"/>
      <c r="O55" s="8"/>
      <c r="P55" s="8"/>
      <c r="Q55" s="8"/>
      <c r="R55" s="8"/>
    </row>
    <row r="56" spans="1:23" x14ac:dyDescent="0.25">
      <c r="A56" s="38" t="s">
        <v>41</v>
      </c>
      <c r="B56" s="35">
        <f>AF20*1000</f>
        <v>283300</v>
      </c>
      <c r="C56" s="35">
        <f>AG20*1000</f>
        <v>295700</v>
      </c>
      <c r="D56" s="35">
        <f>AH20*1000</f>
        <v>311900</v>
      </c>
      <c r="E56" s="17"/>
      <c r="F56" s="35">
        <f>C56-B56</f>
        <v>12400</v>
      </c>
      <c r="G56" s="39">
        <f>(F56/B56)*100</f>
        <v>4.3769855277091425</v>
      </c>
      <c r="H56" s="35">
        <f>D56-C56</f>
        <v>16200</v>
      </c>
      <c r="I56" s="40">
        <f>H56/C56</f>
        <v>5.4785255326344269E-2</v>
      </c>
      <c r="J56" s="8"/>
      <c r="K56" s="8"/>
      <c r="L56" s="8"/>
      <c r="M56" s="8"/>
      <c r="N56" s="8"/>
      <c r="O56" s="8"/>
      <c r="P56" s="8"/>
      <c r="Q56" s="8"/>
      <c r="R56" s="8"/>
    </row>
    <row r="57" spans="1:23" x14ac:dyDescent="0.25">
      <c r="A57" s="15" t="s">
        <v>42</v>
      </c>
      <c r="B57" s="21">
        <f>J20*1000</f>
        <v>384600</v>
      </c>
      <c r="C57" s="21">
        <f>K20*1000</f>
        <v>396200</v>
      </c>
      <c r="D57" s="21">
        <f>L20*1000</f>
        <v>404100</v>
      </c>
      <c r="E57" s="11"/>
      <c r="F57" s="21">
        <f>C57-B57</f>
        <v>11600</v>
      </c>
      <c r="G57" s="22">
        <f>F57/B57</f>
        <v>3.016120644825793E-2</v>
      </c>
      <c r="H57" s="21">
        <f>D57-C57</f>
        <v>7900</v>
      </c>
      <c r="I57" s="28">
        <f>H57/C57</f>
        <v>1.9939424533064107E-2</v>
      </c>
      <c r="J57" s="8"/>
      <c r="K57" s="8"/>
      <c r="L57" s="8"/>
      <c r="M57" s="8"/>
      <c r="N57" s="8"/>
      <c r="O57" s="8"/>
      <c r="P57" s="8"/>
      <c r="Q57" s="8"/>
      <c r="R57" s="8"/>
    </row>
    <row r="58" spans="1:23" x14ac:dyDescent="0.25">
      <c r="A58" s="15" t="s">
        <v>43</v>
      </c>
      <c r="B58" s="22">
        <f>B56/B57</f>
        <v>0.73660946437857511</v>
      </c>
      <c r="C58" s="22">
        <f t="shared" ref="C58:D58" si="38">C56/C57</f>
        <v>0.74634023220595658</v>
      </c>
      <c r="D58" s="22">
        <f t="shared" si="38"/>
        <v>0.77183865379856476</v>
      </c>
      <c r="E58" s="11"/>
      <c r="F58" s="11"/>
      <c r="G58" s="29">
        <f>C58-B58</f>
        <v>9.7307678273814702E-3</v>
      </c>
      <c r="H58" s="11"/>
      <c r="I58" s="29">
        <f>D58-C58</f>
        <v>2.5498421592608178E-2</v>
      </c>
      <c r="J58" s="8"/>
      <c r="K58" s="8"/>
      <c r="L58" s="8"/>
      <c r="M58" s="8"/>
      <c r="N58" s="8"/>
      <c r="O58" s="8"/>
      <c r="P58" s="8"/>
      <c r="Q58" s="8"/>
      <c r="R58" s="8"/>
    </row>
    <row r="59" spans="1:23" x14ac:dyDescent="0.25">
      <c r="A59" s="38" t="s">
        <v>44</v>
      </c>
      <c r="B59" s="35">
        <f>AF9*1000</f>
        <v>80900</v>
      </c>
      <c r="C59" s="36">
        <f>AG9*1000</f>
        <v>84800</v>
      </c>
      <c r="D59" s="36">
        <f>AH9*1000</f>
        <v>89900</v>
      </c>
      <c r="E59" s="17"/>
      <c r="F59" s="35">
        <f>C59-B59</f>
        <v>3900</v>
      </c>
      <c r="G59" s="39">
        <f>(F59/B59)*100</f>
        <v>4.8207663782447465</v>
      </c>
      <c r="H59" s="35">
        <f>D59-C59</f>
        <v>5100</v>
      </c>
      <c r="I59" s="40">
        <f>H59/C59</f>
        <v>6.0141509433962265E-2</v>
      </c>
      <c r="J59" s="8"/>
      <c r="K59" s="8"/>
      <c r="L59" s="8"/>
      <c r="M59" s="8"/>
      <c r="N59" s="8"/>
      <c r="O59" s="8"/>
      <c r="P59" s="8"/>
      <c r="Q59" s="8"/>
      <c r="R59" s="8"/>
    </row>
    <row r="60" spans="1:23" x14ac:dyDescent="0.25">
      <c r="A60" t="s">
        <v>45</v>
      </c>
      <c r="B60" s="21">
        <f>J9*1000</f>
        <v>97100</v>
      </c>
      <c r="C60" s="21">
        <f>K9*1000</f>
        <v>99900</v>
      </c>
      <c r="D60" s="21">
        <f>L9*1000</f>
        <v>103500</v>
      </c>
      <c r="E60" s="11"/>
      <c r="F60" s="21">
        <f>C60-B60</f>
        <v>2800</v>
      </c>
      <c r="G60" s="28">
        <f>F60/B60</f>
        <v>2.8836251287332648E-2</v>
      </c>
      <c r="H60" s="21">
        <f>D60-C60</f>
        <v>3600</v>
      </c>
      <c r="I60" s="28">
        <f>H60/C60</f>
        <v>3.6036036036036036E-2</v>
      </c>
      <c r="J60" s="8"/>
      <c r="K60" s="8"/>
      <c r="L60" s="8"/>
      <c r="M60" s="8"/>
      <c r="N60" s="8"/>
      <c r="O60" s="8"/>
      <c r="P60" s="8"/>
      <c r="Q60" s="8"/>
      <c r="R60" s="8"/>
    </row>
    <row r="61" spans="1:23" x14ac:dyDescent="0.25">
      <c r="A61" t="s">
        <v>46</v>
      </c>
      <c r="B61" s="28">
        <f>B59/B60</f>
        <v>0.83316168898043252</v>
      </c>
      <c r="C61" s="28">
        <f t="shared" ref="C61:D61" si="39">C59/C60</f>
        <v>0.84884884884884881</v>
      </c>
      <c r="D61" s="28">
        <f t="shared" si="39"/>
        <v>0.86859903381642511</v>
      </c>
      <c r="E61" s="11"/>
      <c r="F61" s="11"/>
      <c r="G61" s="29">
        <f>C61-B61</f>
        <v>1.5687159868416289E-2</v>
      </c>
      <c r="H61" s="11"/>
      <c r="I61" s="29">
        <f>D61-C61</f>
        <v>1.9750184967576301E-2</v>
      </c>
      <c r="J61" s="8"/>
      <c r="K61" s="8"/>
      <c r="L61" s="8"/>
      <c r="M61" s="8"/>
      <c r="N61" s="8"/>
      <c r="O61" s="8"/>
      <c r="P61" s="8"/>
      <c r="Q61" s="8"/>
      <c r="R61" s="8"/>
    </row>
    <row r="62" spans="1:23" x14ac:dyDescent="0.25">
      <c r="A62" s="15" t="s">
        <v>50</v>
      </c>
      <c r="B62" s="21" t="s">
        <v>55</v>
      </c>
      <c r="C62" s="21" t="s">
        <v>55</v>
      </c>
      <c r="D62" s="21" t="s">
        <v>55</v>
      </c>
      <c r="E62" s="11"/>
      <c r="F62" s="11"/>
      <c r="G62" s="11"/>
      <c r="H62" s="11"/>
      <c r="I62" s="11"/>
      <c r="J62" s="8"/>
      <c r="K62" s="8"/>
      <c r="L62" s="8"/>
      <c r="M62" s="8"/>
      <c r="N62" s="8"/>
      <c r="O62" s="8"/>
      <c r="P62" s="8"/>
      <c r="Q62" s="8"/>
      <c r="R62" s="8"/>
    </row>
    <row r="63" spans="1:23" x14ac:dyDescent="0.25">
      <c r="A63" s="15" t="s">
        <v>51</v>
      </c>
      <c r="B63" s="21">
        <f>J36*1000</f>
        <v>10200</v>
      </c>
      <c r="C63" s="21">
        <f>K36*1000</f>
        <v>15900</v>
      </c>
      <c r="D63" s="21">
        <f>L36*1000</f>
        <v>11100</v>
      </c>
      <c r="E63" s="11"/>
      <c r="F63" s="21">
        <f>C63-B63</f>
        <v>5700</v>
      </c>
      <c r="G63" s="22">
        <f>F63/B63</f>
        <v>0.55882352941176472</v>
      </c>
      <c r="H63" s="21">
        <f>D63-C63</f>
        <v>-4800</v>
      </c>
      <c r="I63" s="22">
        <f>H63/C63</f>
        <v>-0.30188679245283018</v>
      </c>
      <c r="J63" s="8"/>
      <c r="K63" s="8"/>
      <c r="L63" s="8"/>
      <c r="M63" s="8"/>
      <c r="N63" s="8"/>
      <c r="O63" s="8"/>
      <c r="P63" s="8"/>
      <c r="Q63" s="8"/>
      <c r="R63" s="8"/>
    </row>
    <row r="64" spans="1:23" x14ac:dyDescent="0.25">
      <c r="A64" s="15" t="s">
        <v>52</v>
      </c>
      <c r="B64" s="21" t="s">
        <v>55</v>
      </c>
      <c r="C64" s="21" t="s">
        <v>55</v>
      </c>
      <c r="D64" s="21" t="s">
        <v>55</v>
      </c>
      <c r="E64" s="11"/>
      <c r="F64" s="11"/>
      <c r="G64" s="11"/>
      <c r="H64" s="11"/>
      <c r="I64" s="11"/>
      <c r="J64" s="8"/>
      <c r="K64" s="8"/>
      <c r="L64" s="8"/>
      <c r="M64" s="8"/>
      <c r="N64" s="8"/>
      <c r="O64" s="8"/>
      <c r="P64" s="8"/>
      <c r="Q64" s="8"/>
      <c r="R64" s="8"/>
    </row>
    <row r="65" spans="1:18" x14ac:dyDescent="0.25">
      <c r="A65" s="2" t="s">
        <v>54</v>
      </c>
      <c r="B65" s="26">
        <v>2020</v>
      </c>
      <c r="C65" s="26">
        <v>2021</v>
      </c>
      <c r="D65" s="26">
        <v>2022</v>
      </c>
      <c r="E65" s="11"/>
      <c r="F65" s="7" t="s">
        <v>59</v>
      </c>
      <c r="G65" s="7"/>
      <c r="H65" s="7" t="s">
        <v>60</v>
      </c>
      <c r="I65" s="7"/>
      <c r="J65" s="8"/>
      <c r="K65" s="8"/>
      <c r="L65" s="8"/>
      <c r="M65" s="8"/>
      <c r="N65" s="8"/>
      <c r="O65" s="8"/>
      <c r="P65" s="8"/>
      <c r="Q65" s="8"/>
      <c r="R65" s="8"/>
    </row>
    <row r="66" spans="1:18" x14ac:dyDescent="0.25">
      <c r="A66" s="1" t="s">
        <v>47</v>
      </c>
      <c r="B66" s="21">
        <f>AQ37*1000</f>
        <v>79100</v>
      </c>
      <c r="C66" s="20">
        <f>AR37*1000</f>
        <v>87600</v>
      </c>
      <c r="D66" s="20">
        <f>AS37*1000</f>
        <v>83100</v>
      </c>
      <c r="E66" s="11"/>
      <c r="F66" s="21">
        <f>C66-B66</f>
        <v>8500</v>
      </c>
      <c r="G66" s="22">
        <f>F66/B66</f>
        <v>0.10745891276864729</v>
      </c>
      <c r="H66" s="21">
        <f>D66-C66</f>
        <v>-4500</v>
      </c>
      <c r="I66" s="22">
        <f>H66/C66</f>
        <v>-5.1369863013698627E-2</v>
      </c>
      <c r="J66" s="8"/>
      <c r="K66" s="22"/>
      <c r="L66" s="8"/>
      <c r="M66" s="8"/>
      <c r="N66" s="8"/>
      <c r="O66" s="8"/>
      <c r="P66" s="8"/>
      <c r="Q66" s="8"/>
      <c r="R66" s="8"/>
    </row>
    <row r="67" spans="1:18" x14ac:dyDescent="0.25">
      <c r="A67" t="s">
        <v>48</v>
      </c>
      <c r="B67" s="21">
        <f>J37*1000</f>
        <v>491900.00000000006</v>
      </c>
      <c r="C67" s="21">
        <f>K37*1000</f>
        <v>512000</v>
      </c>
      <c r="D67" s="21">
        <f>L37*1000</f>
        <v>518700.00000000006</v>
      </c>
      <c r="E67" s="11"/>
      <c r="F67" s="21">
        <f>C67-B67</f>
        <v>20099.999999999942</v>
      </c>
      <c r="G67" s="22">
        <f>F67/B67</f>
        <v>4.0861963813783167E-2</v>
      </c>
      <c r="H67" s="21">
        <f>D67-C67</f>
        <v>6700.0000000000582</v>
      </c>
      <c r="I67" s="22">
        <f>H67/C67</f>
        <v>1.3085937500000113E-2</v>
      </c>
      <c r="J67" s="8"/>
      <c r="K67" s="8"/>
      <c r="L67" s="8"/>
      <c r="M67" s="8"/>
      <c r="N67" s="8"/>
      <c r="O67" s="8"/>
      <c r="P67" s="8"/>
      <c r="Q67" s="8"/>
      <c r="R67" s="8"/>
    </row>
    <row r="68" spans="1:18" x14ac:dyDescent="0.25">
      <c r="A68" t="s">
        <v>49</v>
      </c>
      <c r="B68" s="28">
        <f>B66/B67</f>
        <v>0.16080504167513721</v>
      </c>
      <c r="C68" s="28">
        <f t="shared" ref="C68:D68" si="40">C66/C67</f>
        <v>0.17109374999999999</v>
      </c>
      <c r="D68" s="28">
        <f t="shared" si="40"/>
        <v>0.16020821283979178</v>
      </c>
      <c r="E68" s="11"/>
      <c r="F68" s="33"/>
      <c r="G68" s="29">
        <f>C68-B68</f>
        <v>1.0288708324862783E-2</v>
      </c>
      <c r="H68" s="11"/>
      <c r="I68" s="29">
        <f>D68-C68</f>
        <v>-1.0885537160208208E-2</v>
      </c>
      <c r="J68" s="8"/>
      <c r="K68" s="8"/>
      <c r="L68" s="8"/>
      <c r="M68" s="8"/>
      <c r="N68" s="8"/>
      <c r="O68" s="8"/>
      <c r="P68" s="8"/>
      <c r="Q68" s="8"/>
      <c r="R68" s="8"/>
    </row>
    <row r="69" spans="1:18" x14ac:dyDescent="0.25">
      <c r="A69" s="38" t="s">
        <v>41</v>
      </c>
      <c r="B69" s="35">
        <f>AQ20*1000</f>
        <v>73600</v>
      </c>
      <c r="C69" s="35">
        <f>AR20*1000</f>
        <v>81500</v>
      </c>
      <c r="D69" s="35">
        <f>AS20*1000</f>
        <v>76800</v>
      </c>
      <c r="E69" s="17"/>
      <c r="F69" s="35">
        <f>C69-B69</f>
        <v>7900</v>
      </c>
      <c r="G69" s="37">
        <f>F69/B69</f>
        <v>0.10733695652173914</v>
      </c>
      <c r="H69" s="35">
        <f>D69-C69</f>
        <v>-4700</v>
      </c>
      <c r="I69" s="37">
        <f>H69/C69</f>
        <v>-5.7668711656441718E-2</v>
      </c>
      <c r="J69" s="8"/>
      <c r="K69" s="8"/>
      <c r="L69" s="8"/>
      <c r="M69" s="8"/>
      <c r="N69" s="8"/>
      <c r="O69" s="8"/>
      <c r="P69" s="8"/>
      <c r="Q69" s="8"/>
      <c r="R69" s="8"/>
    </row>
    <row r="70" spans="1:18" x14ac:dyDescent="0.25">
      <c r="A70" s="15" t="s">
        <v>42</v>
      </c>
      <c r="B70" s="21">
        <f>J20*1000</f>
        <v>384600</v>
      </c>
      <c r="C70" s="21">
        <f>K20*1000</f>
        <v>396200</v>
      </c>
      <c r="D70" s="21">
        <f>L20*1000</f>
        <v>404100</v>
      </c>
      <c r="E70" s="11"/>
      <c r="F70" s="21">
        <f>C70-B70</f>
        <v>11600</v>
      </c>
      <c r="G70" s="22">
        <f>F70/B70</f>
        <v>3.016120644825793E-2</v>
      </c>
      <c r="H70" s="21">
        <f>D70-C70</f>
        <v>7900</v>
      </c>
      <c r="I70" s="22">
        <f>H70/C70</f>
        <v>1.9939424533064107E-2</v>
      </c>
      <c r="J70" s="8"/>
      <c r="K70" s="8"/>
      <c r="L70" s="8"/>
      <c r="M70" s="8"/>
      <c r="N70" s="8"/>
      <c r="O70" s="8"/>
      <c r="P70" s="8"/>
      <c r="Q70" s="8"/>
      <c r="R70" s="8"/>
    </row>
    <row r="71" spans="1:18" x14ac:dyDescent="0.25">
      <c r="A71" s="15" t="s">
        <v>43</v>
      </c>
      <c r="B71" s="22">
        <f>B69/B70</f>
        <v>0.19136765470618824</v>
      </c>
      <c r="C71" s="22">
        <f t="shared" ref="C71:D71" si="41">C69/C70</f>
        <v>0.20570418980312974</v>
      </c>
      <c r="D71" s="22">
        <f t="shared" si="41"/>
        <v>0.19005196733481811</v>
      </c>
      <c r="E71" s="11"/>
      <c r="F71" s="11"/>
      <c r="G71" s="30">
        <f>C71-B71</f>
        <v>1.4336535096941494E-2</v>
      </c>
      <c r="H71" s="11"/>
      <c r="I71" s="30">
        <f>D71-C71</f>
        <v>-1.5652222468311633E-2</v>
      </c>
      <c r="J71" s="8"/>
      <c r="K71" s="8"/>
      <c r="L71" s="8"/>
      <c r="M71" s="8"/>
      <c r="N71" s="8"/>
      <c r="O71" s="8"/>
      <c r="P71" s="8"/>
      <c r="Q71" s="8"/>
      <c r="R71" s="8"/>
    </row>
    <row r="72" spans="1:18" x14ac:dyDescent="0.25">
      <c r="A72" s="1" t="s">
        <v>44</v>
      </c>
      <c r="B72" s="20">
        <f>AQ9*1000</f>
        <v>5500</v>
      </c>
      <c r="C72" s="20">
        <f>AR9*1000</f>
        <v>6100</v>
      </c>
      <c r="D72" s="20">
        <f>AS9*1000</f>
        <v>6300</v>
      </c>
      <c r="E72" s="7"/>
      <c r="F72" s="20">
        <f>C72-B72</f>
        <v>600</v>
      </c>
      <c r="G72" s="41">
        <f>(F72/B72)*100</f>
        <v>10.909090909090908</v>
      </c>
      <c r="H72" s="20">
        <f>D72-C72</f>
        <v>200</v>
      </c>
      <c r="I72" s="34">
        <f>H72/C72</f>
        <v>3.2786885245901641E-2</v>
      </c>
      <c r="J72" s="8"/>
      <c r="K72" s="8"/>
      <c r="L72" s="8"/>
      <c r="M72" s="8"/>
      <c r="N72" s="8"/>
      <c r="O72" s="8"/>
      <c r="P72" s="8"/>
      <c r="Q72" s="8"/>
      <c r="R72" s="8"/>
    </row>
    <row r="73" spans="1:18" x14ac:dyDescent="0.25">
      <c r="A73" t="s">
        <v>45</v>
      </c>
      <c r="B73" s="21">
        <f>J9*1000</f>
        <v>97100</v>
      </c>
      <c r="C73" s="21">
        <f>K9*1000</f>
        <v>99900</v>
      </c>
      <c r="D73" s="21">
        <f>L9*1000</f>
        <v>103500</v>
      </c>
      <c r="E73" s="11"/>
      <c r="F73" s="21">
        <f>C73-B73</f>
        <v>2800</v>
      </c>
      <c r="G73" s="22">
        <f>F73/B73</f>
        <v>2.8836251287332648E-2</v>
      </c>
      <c r="H73" s="21">
        <f>D73-C73</f>
        <v>3600</v>
      </c>
      <c r="I73" s="22">
        <f>H73/C73</f>
        <v>3.6036036036036036E-2</v>
      </c>
      <c r="J73" s="8"/>
      <c r="K73" s="8"/>
      <c r="L73" s="8"/>
      <c r="M73" s="8"/>
      <c r="N73" s="8"/>
      <c r="O73" s="8"/>
      <c r="P73" s="8"/>
      <c r="Q73" s="8"/>
      <c r="R73" s="8"/>
    </row>
    <row r="74" spans="1:18" x14ac:dyDescent="0.25">
      <c r="A74" t="s">
        <v>46</v>
      </c>
      <c r="B74" s="28">
        <f>B72/B73</f>
        <v>5.6642636457260559E-2</v>
      </c>
      <c r="C74" s="28">
        <f t="shared" ref="C74:D74" si="42">C72/C73</f>
        <v>6.1061061061061059E-2</v>
      </c>
      <c r="D74" s="28">
        <f t="shared" si="42"/>
        <v>6.0869565217391307E-2</v>
      </c>
      <c r="E74" s="11"/>
      <c r="F74" s="11"/>
      <c r="G74" s="29">
        <f>C74-B74</f>
        <v>4.4184246038004998E-3</v>
      </c>
      <c r="H74" s="11"/>
      <c r="I74" s="29">
        <f>D74-C74</f>
        <v>-1.9149584366975198E-4</v>
      </c>
      <c r="J74" s="8"/>
      <c r="K74" s="8"/>
      <c r="L74" s="8"/>
      <c r="M74" s="8"/>
      <c r="N74" s="8"/>
      <c r="O74" s="8"/>
      <c r="P74" s="8"/>
      <c r="Q74" s="8"/>
      <c r="R74" s="8"/>
    </row>
    <row r="75" spans="1:18" x14ac:dyDescent="0.25">
      <c r="A75" s="15" t="s">
        <v>50</v>
      </c>
      <c r="B75" s="21" t="s">
        <v>55</v>
      </c>
      <c r="C75" s="21" t="s">
        <v>55</v>
      </c>
      <c r="D75" s="21" t="s">
        <v>55</v>
      </c>
      <c r="E75" s="11"/>
      <c r="F75" s="11"/>
      <c r="G75" s="11"/>
      <c r="H75" s="11"/>
      <c r="I75" s="11"/>
      <c r="J75" s="8"/>
      <c r="K75" s="8"/>
      <c r="L75" s="8"/>
      <c r="M75" s="8"/>
      <c r="N75" s="8"/>
      <c r="O75" s="8"/>
      <c r="P75" s="8"/>
      <c r="Q75" s="8"/>
      <c r="R75" s="8"/>
    </row>
    <row r="76" spans="1:18" x14ac:dyDescent="0.25">
      <c r="A76" s="15" t="s">
        <v>51</v>
      </c>
      <c r="B76" s="21">
        <f>J36*1000</f>
        <v>10200</v>
      </c>
      <c r="C76" s="21">
        <f>K36*1000</f>
        <v>15900</v>
      </c>
      <c r="D76" s="21">
        <f>L36*1000</f>
        <v>11100</v>
      </c>
      <c r="E76" s="11"/>
      <c r="F76" s="21">
        <f>C76-B76</f>
        <v>5700</v>
      </c>
      <c r="G76" s="22">
        <f>F76/B76</f>
        <v>0.55882352941176472</v>
      </c>
      <c r="H76" s="21">
        <f>D76-C76</f>
        <v>-4800</v>
      </c>
      <c r="I76" s="22">
        <f>H76/D76</f>
        <v>-0.43243243243243246</v>
      </c>
      <c r="J76" s="8"/>
      <c r="K76" s="8"/>
      <c r="L76" s="8"/>
      <c r="M76" s="8"/>
      <c r="N76" s="8"/>
      <c r="O76" s="8"/>
      <c r="P76" s="8"/>
      <c r="Q76" s="8"/>
      <c r="R76" s="8"/>
    </row>
    <row r="77" spans="1:18" x14ac:dyDescent="0.25">
      <c r="A77" s="15" t="s">
        <v>52</v>
      </c>
      <c r="B77" s="21" t="s">
        <v>55</v>
      </c>
      <c r="C77" s="21" t="s">
        <v>55</v>
      </c>
      <c r="D77" s="21" t="s">
        <v>55</v>
      </c>
      <c r="E77" s="11"/>
      <c r="F77" s="11"/>
      <c r="G77" s="11"/>
      <c r="H77" s="24"/>
      <c r="I77" s="24"/>
      <c r="J77" s="8"/>
      <c r="K77" s="8"/>
      <c r="L77" s="8"/>
      <c r="M77" s="8"/>
      <c r="N77" s="8"/>
      <c r="O77" s="8"/>
      <c r="P77" s="8"/>
      <c r="Q77" s="8"/>
      <c r="R77" s="8"/>
    </row>
  </sheetData>
  <pageMargins left="0.7" right="0.7" top="0.75" bottom="0.75" header="0.3" footer="0.3"/>
  <pageSetup orientation="portrait" r:id="rId1"/>
  <ignoredErrors>
    <ignoredError sqref="B52" numberStoredAsText="1"/>
    <ignoredError sqref="G42 I42 G45 I45 I55 I58 I68 G68 I71 H7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Image1</vt:lpstr>
      <vt:lpstr>Image 2 and 3</vt:lpstr>
      <vt:lpstr>WorkBook</vt:lpstr>
      <vt:lpstr>Image1!_Hlk130141032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Amidzic, Ivana</dc:creator>
  <cp:lastModifiedBy>McDonald, Dallas M</cp:lastModifiedBy>
  <dcterms:created xsi:type="dcterms:W3CDTF">2023-03-10T14:52:24Z</dcterms:created>
  <dcterms:modified xsi:type="dcterms:W3CDTF">2023-09-18T13:45:16Z</dcterms:modified>
</cp:coreProperties>
</file>